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55" windowHeight="6660" firstSheet="5" activeTab="7"/>
  </bookViews>
  <sheets>
    <sheet name="งบทดลอง" sheetId="1" r:id="rId1"/>
    <sheet name="หมายเหตุ12" sheetId="2" r:id="rId2"/>
    <sheet name="หมายเหตุ3" sheetId="3" r:id="rId3"/>
    <sheet name="หมายเหตุ4" sheetId="4" r:id="rId4"/>
    <sheet name="หมายเหตุ5" sheetId="5" r:id="rId5"/>
    <sheet name="งบรับ - จ่าย" sheetId="6" r:id="rId6"/>
    <sheet name="หมายเหตุ1รับจ่าย" sheetId="7" r:id="rId7"/>
    <sheet name="กระทบยอดเงินฝาก" sheetId="8" r:id="rId8"/>
    <sheet name="ใบผ่านทั่วไป" sheetId="9" r:id="rId9"/>
    <sheet name="ใบผ่านมาตรฐาน" sheetId="10" r:id="rId10"/>
  </sheets>
  <definedNames/>
  <calcPr fullCalcOnLoad="1"/>
</workbook>
</file>

<file path=xl/sharedStrings.xml><?xml version="1.0" encoding="utf-8"?>
<sst xmlns="http://schemas.openxmlformats.org/spreadsheetml/2006/main" count="519" uniqueCount="305">
  <si>
    <t>งบทดลอง</t>
  </si>
  <si>
    <t>รายการ</t>
  </si>
  <si>
    <t>รหัสบัญชี</t>
  </si>
  <si>
    <t>เดบิท</t>
  </si>
  <si>
    <t>เครดิต</t>
  </si>
  <si>
    <t>010</t>
  </si>
  <si>
    <t>-</t>
  </si>
  <si>
    <t>021</t>
  </si>
  <si>
    <t>090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</si>
  <si>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</si>
  <si>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</si>
  <si>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</si>
  <si>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</si>
  <si>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</si>
  <si>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</si>
  <si>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</si>
  <si>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</si>
  <si>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</si>
  <si>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</si>
  <si>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</si>
  <si>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</si>
  <si>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ค่าครุภัณฑ์</t>
  </si>
  <si>
    <t>ค่าที่ดินและสิ่งก่อสร้าง</t>
  </si>
  <si>
    <t>งบกลาง</t>
  </si>
  <si>
    <t>000</t>
  </si>
  <si>
    <t>เงินอุดหนุน</t>
  </si>
  <si>
    <t>821</t>
  </si>
  <si>
    <t>900</t>
  </si>
  <si>
    <t>600</t>
  </si>
  <si>
    <t>เงินสะสม</t>
  </si>
  <si>
    <t>700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</si>
  <si>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</si>
  <si>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</si>
  <si>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</si>
  <si>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</si>
  <si>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</si>
  <si>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</si>
  <si>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</si>
  <si>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</si>
  <si>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</si>
  <si>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</si>
  <si>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</si>
  <si>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</si>
  <si>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0250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</si>
  <si>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</si>
  <si>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</si>
  <si>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</si>
  <si>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</si>
  <si>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</si>
  <si>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 xml:space="preserve"> สูงกว่า</t>
  </si>
  <si>
    <t>รายรับ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</si>
  <si>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</si>
  <si>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</si>
  <si>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</si>
  <si>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</si>
  <si>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</si>
  <si>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ผู้จัดทำ</t>
  </si>
  <si>
    <t>ผู้อนุมัติ</t>
  </si>
  <si>
    <t>ผู้บันทึกบัญชี</t>
  </si>
  <si>
    <t>022</t>
  </si>
  <si>
    <t>902</t>
  </si>
  <si>
    <t>906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</si>
  <si>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</si>
  <si>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</si>
  <si>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</si>
  <si>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</si>
  <si>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</si>
  <si>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</si>
  <si>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</si>
  <si>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ผู้ตรวจสอบ</t>
  </si>
  <si>
    <r>
      <t>คำอธิบาย</t>
    </r>
    <r>
      <rPr>
        <b/>
        <sz val="16"/>
        <rFont val="Angsana New"/>
        <family val="1"/>
      </rPr>
      <t xml:space="preserve"> เพื่อบันทึก</t>
    </r>
  </si>
  <si>
    <t xml:space="preserve">                                                                                                                     </t>
  </si>
  <si>
    <t xml:space="preserve">                                                              ใบผ่านรายการบัญชีมาตรฐาน                  </t>
  </si>
  <si>
    <t>903</t>
  </si>
  <si>
    <t xml:space="preserve">                           บัญชีเงินรายรับ</t>
  </si>
  <si>
    <t>ลูกหนี้เงินยืม-เงินงบประมาณ</t>
  </si>
  <si>
    <t>องค์การบริหารส่วนตำบลปากพนังฝั่งตะวันออก</t>
  </si>
  <si>
    <t>เงินฝาก ธ.กรุงไทย ประเภทกระแสรายวัน 802-6-01895-8</t>
  </si>
  <si>
    <t>เงินฝาก ธกส. ประเภทออมทรัพย์  092-2-70587-9</t>
  </si>
  <si>
    <t>เงินฝาก ธกส. ประเภทออมทรัพย์  092-2-71876-5</t>
  </si>
  <si>
    <t>รายจ่ายค้างจ่าย (เบิกตัดปี)</t>
  </si>
  <si>
    <t>เงินทุนสำรองเงินสะสม 25%</t>
  </si>
  <si>
    <t>082</t>
  </si>
  <si>
    <t>450</t>
  </si>
  <si>
    <t>500</t>
  </si>
  <si>
    <t>400</t>
  </si>
  <si>
    <t>602</t>
  </si>
  <si>
    <t xml:space="preserve">     องค์การบริหารส่วนตำบลปากพนังฝั่งตะวันออก</t>
  </si>
  <si>
    <t>เงินอุดหนุนทั่วไป</t>
  </si>
  <si>
    <t>เงินลูกหนี้ ภบท.11</t>
  </si>
  <si>
    <t>0100</t>
  </si>
  <si>
    <t>0130</t>
  </si>
  <si>
    <t>0200</t>
  </si>
  <si>
    <t>0270</t>
  </si>
  <si>
    <t>0300</t>
  </si>
  <si>
    <t>0400</t>
  </si>
  <si>
    <t>6450</t>
  </si>
  <si>
    <t>5500</t>
  </si>
  <si>
    <t>7450</t>
  </si>
  <si>
    <t>0700</t>
  </si>
  <si>
    <t>0900</t>
  </si>
  <si>
    <t xml:space="preserve">      อำเภอปากพนัง           จังหวัดนครศรีธรรมราช</t>
  </si>
  <si>
    <t xml:space="preserve">        (ลงชื่อ)………………………..              (ลงชื่อ)……………………..…                 (ลงชื่อ)…………………………</t>
  </si>
  <si>
    <t xml:space="preserve">                  (นางมณฑา  หนูมาก)                          (นายสมโภชน์  สิทธิรัตน์)                               (นายจรูญ  มั่นคง)</t>
  </si>
  <si>
    <t xml:space="preserve">                   หัวหน้าส่วนการคลัง                      ปลัดองค์การบริหารส่วนตำบล                  นายกองค์การบริหารส่วนตำบล</t>
  </si>
  <si>
    <t>1. ภาษีหัก ณ ที่จ่าย</t>
  </si>
  <si>
    <t>2. เงินมัดจำประกันสัญญา</t>
  </si>
  <si>
    <t>3. ค่าใช้จ่าย 5%</t>
  </si>
  <si>
    <t>4. ส่วนสด 6%</t>
  </si>
  <si>
    <t>5. โครงการเศรษฐกิจชุมชน (บัญชี 2)</t>
  </si>
  <si>
    <t>หมายเหตุ 1</t>
  </si>
  <si>
    <t>ภาษีบำรุงท้องที่</t>
  </si>
  <si>
    <t>ภาษีโรงเรือนและที่ดิน</t>
  </si>
  <si>
    <t>ภาษีป้าย</t>
  </si>
  <si>
    <t>ภาษีมูลค่าเพิ่ม 1 ใน 9</t>
  </si>
  <si>
    <t>ภาษีมูลค่าเพิ่มตามพรบ.กำหนดแผนฯ</t>
  </si>
  <si>
    <t>ภาษีธุรกิจเฉพาะ</t>
  </si>
  <si>
    <t>ภาษีสุรา</t>
  </si>
  <si>
    <t>ภาษีสรรพสามิต</t>
  </si>
  <si>
    <t>ค่าภาคหลวงปิโตรเลียม</t>
  </si>
  <si>
    <t>ค่าภาคหลวงแร่</t>
  </si>
  <si>
    <t>ค่าธรรมเนียมจดทะเบียนสิทธิและนิติกรรมที่ดิน</t>
  </si>
  <si>
    <t>ค่าธรรมเนียมเกี่ยวกับการควบคุมอาคาร(ตรวจแบบแปลน)</t>
  </si>
  <si>
    <t>ค่าใบอนุญาตเกี่ยวกับการควบคุมอาคาร</t>
  </si>
  <si>
    <t>รายได้เบ็ดเตล็ดอื่น ๆ</t>
  </si>
  <si>
    <t>รวมเป็นเงินทั้งสิ้น</t>
  </si>
  <si>
    <t>ค่าปรับการผิดสัญญา</t>
  </si>
  <si>
    <t>ธนาคารเพื่อการเกษตรและสหกรณ์การเกษตร</t>
  </si>
  <si>
    <t>สาขาปากพนัง  บัญชีเลขที่ 092-2-70587-9</t>
  </si>
  <si>
    <r>
      <t>บวก</t>
    </r>
    <r>
      <rPr>
        <sz val="16"/>
        <rFont val="Cordia New"/>
        <family val="2"/>
      </rPr>
      <t xml:space="preserve"> : เงินฝากระหว่างทาง</t>
    </r>
  </si>
  <si>
    <r>
      <t>หัก</t>
    </r>
    <r>
      <rPr>
        <sz val="16"/>
        <rFont val="Cordia New"/>
        <family val="2"/>
      </rPr>
      <t xml:space="preserve"> : เช็คจ่ายที่ผู้รับยังไม่นำมาขึ้นเงินกับธนาคาร</t>
    </r>
  </si>
  <si>
    <r>
      <t>บวก</t>
    </r>
    <r>
      <rPr>
        <sz val="16"/>
        <rFont val="Cordia New"/>
        <family val="2"/>
      </rPr>
      <t xml:space="preserve"> : หรือ (</t>
    </r>
    <r>
      <rPr>
        <u val="single"/>
        <sz val="16"/>
        <rFont val="Cordia New"/>
        <family val="2"/>
      </rPr>
      <t>หัก</t>
    </r>
    <r>
      <rPr>
        <sz val="16"/>
        <rFont val="Cordia New"/>
        <family val="2"/>
      </rPr>
      <t>) รายการกระทบยอดอื่นๆ</t>
    </r>
  </si>
  <si>
    <t xml:space="preserve">      (นางกาญจนา  สุขเกษม)</t>
  </si>
  <si>
    <t xml:space="preserve">                  (นางมณฑา  หนูมาก)</t>
  </si>
  <si>
    <t xml:space="preserve">           ตำแหน่ง หัวหน้าส่วนการคลัง</t>
  </si>
  <si>
    <t>ค่าธรรมเนียมเกี่ยวกับใบอนุญาตการพนัน</t>
  </si>
  <si>
    <t>ฝ่าย  การเงินและบัญชี</t>
  </si>
  <si>
    <t xml:space="preserve">   บัญชีเงินสด</t>
  </si>
  <si>
    <t xml:space="preserve">                           บัญชีค่าใช้จ่าย 5%    </t>
  </si>
  <si>
    <t>(นางกาญจนา  สุขเกษม)</t>
  </si>
  <si>
    <t xml:space="preserve"> (นางมณฑา  หนูมาก)</t>
  </si>
  <si>
    <t xml:space="preserve">  บัญชีเงินเดือน </t>
  </si>
  <si>
    <t xml:space="preserve">  บัญชีค่าจ้างชั่วคราว</t>
  </si>
  <si>
    <t xml:space="preserve">  บัญชีค่าตอบแทน                                </t>
  </si>
  <si>
    <t xml:space="preserve">  บัญชีค่าใช้สอย                       </t>
  </si>
  <si>
    <t xml:space="preserve">  บัญชีค่าวัสดุ                       </t>
  </si>
  <si>
    <t xml:space="preserve">  บัญชีค่าสาธารณูปโภค   </t>
  </si>
  <si>
    <t xml:space="preserve">  บัญชีเงินรับฝาก - ภาษีหัก ณ ที่จ่าย</t>
  </si>
  <si>
    <t xml:space="preserve">  บัญชีเงินรับฝาก - เงินมัดจำประกันสัญญา</t>
  </si>
  <si>
    <t xml:space="preserve">                           บัญชีเงินสด                   </t>
  </si>
  <si>
    <t xml:space="preserve">  บัญชีงบกลาง</t>
  </si>
  <si>
    <t xml:space="preserve">                        บัญชีเงินรับฝาก - ภาษีหัก ณ ที่จ่าย</t>
  </si>
  <si>
    <t xml:space="preserve">  บัญชีเงินรายรับ                      </t>
  </si>
  <si>
    <t xml:space="preserve">                         บัญชีภาษีบำรุงท้องที่               </t>
  </si>
  <si>
    <t xml:space="preserve">                         บัญชีภาษีโรงเรือนและที่ดิน               </t>
  </si>
  <si>
    <t xml:space="preserve">                         บัญชีค่าธรรมเนียมเกี่ยวกับใบอนุญาตการพนัน</t>
  </si>
  <si>
    <t xml:space="preserve">                         บัญชีค่าธรรมเนียมเกี่ยวกับการควบคุมอาคาร</t>
  </si>
  <si>
    <t xml:space="preserve">                         บัญชีค่าใบอนุญาตเกี่ยวกับการควบคุมอาคาร</t>
  </si>
  <si>
    <t xml:space="preserve">   บัญชีเงินฝากธนาคาร กรุงไทย-กระแสรายวัน (895-8)</t>
  </si>
  <si>
    <t xml:space="preserve">   บัญชีเงินฝากธนาคาร ธกส.-ออมทรัพย์  (587-9)</t>
  </si>
  <si>
    <t xml:space="preserve">                        บัญชีเงินฝากธ. ธกส.-กระแสรายวัน (014-5)</t>
  </si>
  <si>
    <t>125</t>
  </si>
  <si>
    <t>146</t>
  </si>
  <si>
    <t>302</t>
  </si>
  <si>
    <t>101</t>
  </si>
  <si>
    <t>102</t>
  </si>
  <si>
    <t xml:space="preserve">  บัญชีเงินสะสม</t>
  </si>
  <si>
    <t>ดอกเบี้ยเงินฝากธนาคาร</t>
  </si>
  <si>
    <t xml:space="preserve">                                                              ใบผ่านรายการบัญชีทั่วไป                            </t>
  </si>
  <si>
    <t xml:space="preserve">  บัญชีเงินอุดหนุน</t>
  </si>
  <si>
    <t xml:space="preserve">  บัญชีค่าครุภัณฑ์</t>
  </si>
  <si>
    <t xml:space="preserve">  บัญชีที่ดินและสิ่งก่อสร้าง</t>
  </si>
  <si>
    <t>516</t>
  </si>
  <si>
    <t>1002</t>
  </si>
  <si>
    <t>1004</t>
  </si>
  <si>
    <t>1005</t>
  </si>
  <si>
    <t>1006</t>
  </si>
  <si>
    <t>1013</t>
  </si>
  <si>
    <t>1011</t>
  </si>
  <si>
    <t>1014</t>
  </si>
  <si>
    <t>307</t>
  </si>
  <si>
    <t>123</t>
  </si>
  <si>
    <t>ค่าอากรประทานบัตรและอาชญาบัตรประมง</t>
  </si>
  <si>
    <t xml:space="preserve">   บัญชีเงินฝากเงินทุนโครงการเศรษฐกิจชุมชน (876-5)</t>
  </si>
  <si>
    <t xml:space="preserve">  บัญชีเงินรับฝาก - เงินอุดหนุนศูนย์ข้อมูลข่าวสารฯ</t>
  </si>
  <si>
    <t>1010</t>
  </si>
  <si>
    <t xml:space="preserve">                        บัญชีเงินฝากธ. ธกส.-ออมทรัพย์  (876-5)</t>
  </si>
  <si>
    <t>103</t>
  </si>
  <si>
    <t xml:space="preserve">                         บัญชีภาษีป้าย</t>
  </si>
  <si>
    <t xml:space="preserve">                         บัญชีค่าขายแบบแปลน</t>
  </si>
  <si>
    <t xml:space="preserve">                         บัญชีรายได้เบ็ดเตล็ดอื่น ๆ</t>
  </si>
  <si>
    <t xml:space="preserve">                         บัญชีภาษีมูลค่าเพิ่ม 1/9</t>
  </si>
  <si>
    <t xml:space="preserve">                         บัญชีภาษีมูลค่าเพิ่มตามพรบ.กำหนดแผนฯ</t>
  </si>
  <si>
    <t xml:space="preserve">                         บัญชีภาษีธุรกิจเฉพาะ</t>
  </si>
  <si>
    <t xml:space="preserve">                         บัญชีภาษีสุรา</t>
  </si>
  <si>
    <t xml:space="preserve">                         บัญชีภาษีสรรพสามิต</t>
  </si>
  <si>
    <t xml:space="preserve">                         บัญชีค่าภาคหลวงแร่</t>
  </si>
  <si>
    <t xml:space="preserve">                         บัญชีค่าภาคหลวงปิโตรเลียม</t>
  </si>
  <si>
    <t xml:space="preserve">                         บัญชีค่าธรรมเนียมจดทะเบียนสิทธิและนิติกรรมที่ดิน</t>
  </si>
  <si>
    <t xml:space="preserve">                         บัญชีค่าอากรประทานบัตรและอาชญาบัตรประมง</t>
  </si>
  <si>
    <t xml:space="preserve">                         บัญชีดอกเบี้ย</t>
  </si>
  <si>
    <t>203</t>
  </si>
  <si>
    <t>704</t>
  </si>
  <si>
    <t>ลูกหนี้เงินยืม-เงินสะสม</t>
  </si>
  <si>
    <t xml:space="preserve">รายจ่ายรอจ่าย </t>
  </si>
  <si>
    <t xml:space="preserve">                           บัญชีเงินรับฝาก - เงินมัดจำประกันสัญญา</t>
  </si>
  <si>
    <t xml:space="preserve"> </t>
  </si>
  <si>
    <t xml:space="preserve">เงินสด </t>
  </si>
  <si>
    <t xml:space="preserve"> เงินอุดหนุนเฉพาะกิจค้างจ่าย</t>
  </si>
  <si>
    <t>เงินอุดหนุนเฉพาะกิจ</t>
  </si>
  <si>
    <t>บัญชีรายจ่ายรอจ่าย</t>
  </si>
  <si>
    <t>0120</t>
  </si>
  <si>
    <t>080</t>
  </si>
  <si>
    <t>3000</t>
  </si>
  <si>
    <t>ค่าปรับผู้กระทำผิดกฎหมายจราจรทางบก</t>
  </si>
  <si>
    <t>หมายเหตุ 2</t>
  </si>
  <si>
    <t xml:space="preserve">                            บัญชีลูกหนี้-ภาษีบำรุงท้องที่</t>
  </si>
  <si>
    <t xml:space="preserve">                            บัญชีส่วนลด 6%</t>
  </si>
  <si>
    <t xml:space="preserve"> บัญชีรายจ่ายรอจ่าย</t>
  </si>
  <si>
    <t xml:space="preserve"> บัญชีเงินอุดหนุนเฉพาะกิจ</t>
  </si>
  <si>
    <t xml:space="preserve">  บัญชีเงินอุดหนุนเฉพาะกิจ</t>
  </si>
  <si>
    <t xml:space="preserve">                         บัญชีค่าปรับผู้กระทำผิดกฎหมายจราจรทางบก</t>
  </si>
  <si>
    <t>137</t>
  </si>
  <si>
    <t xml:space="preserve">            รวมเป็นเงินทั้งสิ้น</t>
  </si>
  <si>
    <t xml:space="preserve">  บัญชีเงินรับฝาก - คชจ.ภบท.5%</t>
  </si>
  <si>
    <t xml:space="preserve">  บัญชีเงินรับฝาก - ส่วนลด ภบท.6%</t>
  </si>
  <si>
    <t>907</t>
  </si>
  <si>
    <t>2002</t>
  </si>
  <si>
    <t xml:space="preserve">                         บัญชีเงินอุดหนุนทั่วไป (อบต.)</t>
  </si>
  <si>
    <t xml:space="preserve">                            บัญชีเงินรับฝาก-ศูนย์ข้อมูลข่าวสารฯ</t>
  </si>
  <si>
    <t xml:space="preserve">     ตำแหน่ง นักวิชาการเงินและบัญชี</t>
  </si>
  <si>
    <t xml:space="preserve">                            บัญชีลูกหนี้-เงินยืมเงินงบประมาณ</t>
  </si>
  <si>
    <t xml:space="preserve">                            บัญชีเงินอุดหนุนเฉพาะกิจ</t>
  </si>
  <si>
    <t xml:space="preserve">  บัญชีลูกหนี้เงินยืม-เงินสะสม</t>
  </si>
  <si>
    <t xml:space="preserve">                            บัญชีเงินทุนโครงการเศรษฐกิจชุมชน</t>
  </si>
  <si>
    <t>บัญชีรายได้ค้างรับ</t>
  </si>
  <si>
    <t>ลูกหนี้ - ภาษีบำรุงท้องที่</t>
  </si>
  <si>
    <t>บัญชีรายจ่ายค้างจ่าย(เบิกตัดปี)</t>
  </si>
  <si>
    <t xml:space="preserve"> -โครงการปรับปรุงศาลาอเนกประสงค์ ม.7</t>
  </si>
  <si>
    <t xml:space="preserve"> -โครงการก่อสร้างสะพานคสล.ข้ามคลองบางฉนาก ม.2</t>
  </si>
  <si>
    <t xml:space="preserve"> -โครงการปรับปรุงผิวจราจรถนนศรีสำโรง ม.5</t>
  </si>
  <si>
    <t xml:space="preserve"> -โครงการซ่อมแซมผิวจราจรถนนคสล.หลังรร.บ้านชายทะเล ม.6</t>
  </si>
  <si>
    <t xml:space="preserve"> -โครงการก่อสร้างสะพานทางเดินคสล.จากบ้านนางสารี ม.2</t>
  </si>
  <si>
    <t xml:space="preserve"> -โครงการก่อสร้างทางเดินคสล.ม.6</t>
  </si>
  <si>
    <t xml:space="preserve"> -โครงการขยายเขตประปาริมคันคลองแพรกซ้าย ม.5</t>
  </si>
  <si>
    <t xml:space="preserve"> -โครงการขยายเขตประปาชุมชนบ้านนายวารี ม.2</t>
  </si>
  <si>
    <t xml:space="preserve"> -โครงการขยายเขตประปาซอยบ้านนายร่าน ม.1</t>
  </si>
  <si>
    <t>หมายเหตุ 3</t>
  </si>
  <si>
    <t>รายได้ค้างรับ (หมายเหตุ 1)</t>
  </si>
  <si>
    <t>รายจ่ายค้างจ่าย (เบิกตัดปี) (หมายเหตุ 2)</t>
  </si>
  <si>
    <t>รายรับ (หมายเหตุ 3)</t>
  </si>
  <si>
    <t>เงินรับฝาก (หมายเหตุ 4)</t>
  </si>
  <si>
    <t>บัญชีเงินรับฝาก</t>
  </si>
  <si>
    <t>บัญชีเงินรายรับ</t>
  </si>
  <si>
    <t xml:space="preserve">     ปีงบประมาณ  2555</t>
  </si>
  <si>
    <t xml:space="preserve">  บัญชีรายจ่ายค้างจ่าย(เบิกตัดปี)</t>
  </si>
  <si>
    <t>เลขที่       / 2555</t>
  </si>
  <si>
    <t>บัญชีเงินฝากธกส.-ออมทรัพย์ (587-9)</t>
  </si>
  <si>
    <t>30000</t>
  </si>
  <si>
    <r>
      <t>เงินอุดหนุนเฉพาะกิจ-</t>
    </r>
    <r>
      <rPr>
        <sz val="14"/>
        <rFont val="Cordia New"/>
        <family val="2"/>
      </rPr>
      <t>สร้างสวัสดิการสังคมให้แก่ผู้พิการหรือทุพพลภาพ (ต.ค.-พ.ย.54)</t>
    </r>
  </si>
  <si>
    <r>
      <t xml:space="preserve">เงินอุดหนุนเฉพาะกิจ-โครงสร้างหลักประกันรายได้แก่ผู้สูงอายุ งวดที่ 1 </t>
    </r>
    <r>
      <rPr>
        <sz val="14"/>
        <rFont val="Cordia New"/>
        <family val="2"/>
      </rPr>
      <t>(ต.ค - ธ.ค.54)</t>
    </r>
  </si>
  <si>
    <t>ค่าขายแบบแปลน</t>
  </si>
  <si>
    <t>เงินอุดหนุนเฉพาะกิจ (หมายเหตุ 5)</t>
  </si>
  <si>
    <t xml:space="preserve"> หมายเหตุ 4</t>
  </si>
  <si>
    <t>หมายเหตุ 5</t>
  </si>
  <si>
    <r>
      <t>รายรับ</t>
    </r>
    <r>
      <rPr>
        <sz val="16"/>
        <rFont val="Cordia New"/>
        <family val="2"/>
      </rPr>
      <t xml:space="preserve"> (หมายเหตุ 1)</t>
    </r>
  </si>
  <si>
    <t xml:space="preserve">                      บัญชีเงินฝาก ธ.กรุงไทย-กระแสรายวัน</t>
  </si>
  <si>
    <t xml:space="preserve">                                      โอนเงินจากธ.กรุงไทย-กระแสรายวัน เข้าบัญชี ธกส.-ออมทรัพย์</t>
  </si>
  <si>
    <t>บัญชีเงินฝาก ธกส.กระแสรายวัน (014-5)</t>
  </si>
  <si>
    <t xml:space="preserve">                      บัญชีเงินฝาก ธกส.ออมทรัพย์ (587-9)</t>
  </si>
  <si>
    <t xml:space="preserve">                                    ปรับปรุงบัญชีเงินฝาก ธกส.-ออมทรัพย์ เข้าบัญชี ธกส.-กระแสรายวัน  ณ วันสิ้นเดือน</t>
  </si>
  <si>
    <t>ค่าธรรมเนียมจดทะเบียนพาณิชย์</t>
  </si>
  <si>
    <r>
      <t xml:space="preserve">เงินอุดหนุนเฉพาะกิจ-โครงสร้างหลักประกันรายได้แก่ผู้สูงอายุ </t>
    </r>
    <r>
      <rPr>
        <sz val="14"/>
        <rFont val="Cordia New"/>
        <family val="2"/>
      </rPr>
      <t>(ตกเบิกตามขั้นบันได เดือน ต.ค 54)</t>
    </r>
  </si>
  <si>
    <t xml:space="preserve">                        บัญชีค่าปรับการผิดสัญญา</t>
  </si>
  <si>
    <t xml:space="preserve"> บัญชีเงินยืม-เงินงบประมาณ</t>
  </si>
  <si>
    <t xml:space="preserve">                         บัญชีค่าธรรมเนียมจดทะเบียนพาณิชย์</t>
  </si>
  <si>
    <r>
      <t>เงินอุดหนุนเฉพาะกิจ-</t>
    </r>
    <r>
      <rPr>
        <sz val="14"/>
        <rFont val="Cordia New"/>
        <family val="2"/>
      </rPr>
      <t>สร้างสวัสดิการสังคมให้แก่ผู้พิการหรือทุพพลภาพ (ธ.ค.54-ม.ค.55)</t>
    </r>
  </si>
  <si>
    <r>
      <t xml:space="preserve">เงินอุดหนุนเฉพาะกิจ-โครงสร้างหลักประกันรายได้แก่ผู้สูงอายุ </t>
    </r>
    <r>
      <rPr>
        <sz val="14"/>
        <rFont val="Cordia New"/>
        <family val="2"/>
      </rPr>
      <t>(ตกเบิกตามขั้นบันได เดือน พ.ย-ธ.ค. 54)</t>
    </r>
  </si>
  <si>
    <t>ณ วันที่ 29 กุมภาพันธ์ 2555</t>
  </si>
  <si>
    <t>ประกอบงบทดลอง  ประจำเดือน กุมภาพันธ์ 2555</t>
  </si>
  <si>
    <t>รายละเอียดประกอบงบทดลองและรายงานรับ-จ่ายเงินสด ประจำเดือน กุมภาพันธ์ 2555</t>
  </si>
  <si>
    <t xml:space="preserve">6. เงินอุดหนุนศูนย์ข้อมูลข่าวสารการซื้อหรือการจ้าง อบต. </t>
  </si>
  <si>
    <t xml:space="preserve">                      ประจำเดือน กุมภาพันธ์ พ.ศ.2555</t>
  </si>
  <si>
    <t>ประกอบรายงานรับ - จ่ายเงินสด  ประจำเดือน กุมภาพันธ์ 2555</t>
  </si>
  <si>
    <t>เลขที่  1/2/2555</t>
  </si>
  <si>
    <t>วันที่ 29 ก.พ. 55</t>
  </si>
  <si>
    <t>ปิดบัญชีจากสมุดเงินสดรับไปเข้าบัญชีแยกประเภทที่เกี่ยวข้อง  ประจำเดือน กุมภาพันธ์ 2555</t>
  </si>
  <si>
    <t>เลขที่  2/2/2555</t>
  </si>
  <si>
    <t>ปิดบัญชีจากสมุดเงินสดจ่ายไปเข้าบัญชีแยกประเภทที่เกี่ยวข้อง ประจำเดือน กุมภาพันธ์ 2555</t>
  </si>
  <si>
    <t>เลขที่  3/3/2555</t>
  </si>
  <si>
    <t>วันที่  29 ก.พ. 55</t>
  </si>
  <si>
    <t>รายการจากทะเบียนรายรับไปเข้าบัญชีแยกประเภทที่เกี่ยวข้อง  ประจำเดือน กุมภาพันธ์ 2555</t>
  </si>
  <si>
    <t>วันที่ 1 ก.พ. 55</t>
  </si>
  <si>
    <t>บัญชีเงินอุดหนุนเฉพาะกิจ</t>
  </si>
  <si>
    <t xml:space="preserve">                      บัญชีลูกหนี้เงินยืม-เงินสะสม</t>
  </si>
  <si>
    <t xml:space="preserve">                                    ส่งใช้เงินยืมเงินสะสม ค่าเบี้ยยังชีพผู้พิการ</t>
  </si>
  <si>
    <t>วันที่ 6 ก.พ. 55</t>
  </si>
  <si>
    <t>ยอดคงเหลือตามรายงานธนาคาร  ณ วันที่ 29 กุมภาพันธ์ 2555</t>
  </si>
  <si>
    <t>29/2/2555</t>
  </si>
  <si>
    <t>7358865</t>
  </si>
  <si>
    <t>7358866</t>
  </si>
  <si>
    <t xml:space="preserve">         + เงินค่าเบี้ยยังชีพผู้สูงอายุ</t>
  </si>
  <si>
    <t>ยอดคงเหลือตามบัญชี  ณ วันที่ 29 กุมภาพันธ์ 2555</t>
  </si>
  <si>
    <t>(ลงชื่อ)…...….............................  29 กุมภาพันธ์ 2555</t>
  </si>
  <si>
    <t>(ลงชื่อ)……....................………. 29 กุมภาพันธ์ 2555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</si>
</sst>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\ ?/2"/>
    <numFmt numFmtId="201" formatCode="[$-409]dddd\,\ mmmm\ dd\,\ yyyy"/>
    <numFmt numFmtId="202" formatCode="_(* #,##0.0_);_(* \(#,##0.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00000000_);_(* \(#,##0.000000000\);_(* &quot;-&quot;??_);_(@_)"/>
    <numFmt numFmtId="210" formatCode="_(* #,##0.0000000000_);_(* \(#,##0.0000000000\);_(* &quot;-&quot;??_);_(@_)"/>
    <numFmt numFmtId="211" formatCode="_(* #,##0.00000000000_);_(* \(#,##0.00000000000\);_(* &quot;-&quot;??_);_(@_)"/>
    <numFmt numFmtId="212" formatCode="dmmmyy"/>
    <numFmt numFmtId="213" formatCode="dm\ mm\ yy"/>
    <numFmt numFmtId="214" formatCode="0.0"/>
    <numFmt numFmtId="215" formatCode="#,##0.0"/>
    <numFmt numFmtId="216" formatCode="0.00;[Red]0.00"/>
    <numFmt numFmtId="217" formatCode="#,##0.00_ ;[Red]\-#,##0.00\ "/>
    <numFmt numFmtId="218" formatCode="0.00_ ;[Red]\-0.00\ "/>
    <numFmt numFmtId="219" formatCode="[$-41E]d\ mmmm\ yyyy"/>
  </numFmts>
  <fonts count="53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u val="single"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rdia New"/>
      <family val="2"/>
    </font>
    <font>
      <b/>
      <sz val="16"/>
      <name val="Cordia New"/>
      <family val="2"/>
    </font>
    <font>
      <sz val="10"/>
      <name val="Cordia New"/>
      <family val="2"/>
    </font>
    <font>
      <sz val="18"/>
      <name val="Cordia New"/>
      <family val="2"/>
    </font>
    <font>
      <sz val="16"/>
      <name val="Cordia New"/>
      <family val="2"/>
    </font>
    <font>
      <u val="single"/>
      <sz val="16"/>
      <name val="Cordia New"/>
      <family val="2"/>
    </font>
    <font>
      <b/>
      <u val="single"/>
      <sz val="1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i/>
      <sz val="16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9" fontId="4" fillId="0" borderId="11" xfId="0" applyNumberFormat="1" applyFont="1" applyBorder="1" applyAlignment="1" quotePrefix="1">
      <alignment horizontal="center"/>
    </xf>
    <xf numFmtId="199" fontId="10" fillId="0" borderId="0" xfId="38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99" fontId="13" fillId="0" borderId="13" xfId="38" applyNumberFormat="1" applyFont="1" applyBorder="1" applyAlignment="1">
      <alignment horizontal="left"/>
    </xf>
    <xf numFmtId="199" fontId="13" fillId="0" borderId="10" xfId="38" applyNumberFormat="1" applyFont="1" applyBorder="1" applyAlignment="1">
      <alignment horizontal="left"/>
    </xf>
    <xf numFmtId="199" fontId="10" fillId="0" borderId="20" xfId="38" applyNumberFormat="1" applyFont="1" applyBorder="1" applyAlignment="1">
      <alignment horizontal="center"/>
    </xf>
    <xf numFmtId="199" fontId="10" fillId="0" borderId="21" xfId="38" applyNumberFormat="1" applyFont="1" applyBorder="1" applyAlignment="1">
      <alignment horizontal="center"/>
    </xf>
    <xf numFmtId="199" fontId="10" fillId="0" borderId="22" xfId="38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199" fontId="10" fillId="0" borderId="24" xfId="38" applyNumberFormat="1" applyFont="1" applyBorder="1" applyAlignment="1">
      <alignment/>
    </xf>
    <xf numFmtId="194" fontId="10" fillId="0" borderId="24" xfId="38" applyFont="1" applyBorder="1" applyAlignment="1">
      <alignment/>
    </xf>
    <xf numFmtId="199" fontId="10" fillId="0" borderId="26" xfId="38" applyNumberFormat="1" applyFont="1" applyBorder="1" applyAlignment="1">
      <alignment/>
    </xf>
    <xf numFmtId="199" fontId="10" fillId="0" borderId="27" xfId="38" applyNumberFormat="1" applyFont="1" applyBorder="1" applyAlignment="1">
      <alignment/>
    </xf>
    <xf numFmtId="199" fontId="10" fillId="0" borderId="24" xfId="38" applyNumberFormat="1" applyFont="1" applyBorder="1" applyAlignment="1">
      <alignment horizontal="center"/>
    </xf>
    <xf numFmtId="194" fontId="10" fillId="0" borderId="11" xfId="38" applyFont="1" applyBorder="1" applyAlignment="1">
      <alignment/>
    </xf>
    <xf numFmtId="199" fontId="13" fillId="0" borderId="11" xfId="38" applyNumberFormat="1" applyFont="1" applyBorder="1" applyAlignment="1">
      <alignment horizontal="center"/>
    </xf>
    <xf numFmtId="199" fontId="14" fillId="0" borderId="0" xfId="38" applyNumberFormat="1" applyFont="1" applyBorder="1" applyAlignment="1">
      <alignment/>
    </xf>
    <xf numFmtId="199" fontId="15" fillId="0" borderId="10" xfId="38" applyNumberFormat="1" applyFont="1" applyBorder="1" applyAlignment="1">
      <alignment/>
    </xf>
    <xf numFmtId="199" fontId="10" fillId="0" borderId="11" xfId="38" applyNumberFormat="1" applyFont="1" applyBorder="1" applyAlignment="1">
      <alignment horizontal="center"/>
    </xf>
    <xf numFmtId="194" fontId="13" fillId="0" borderId="11" xfId="38" applyFont="1" applyBorder="1" applyAlignment="1">
      <alignment horizontal="center"/>
    </xf>
    <xf numFmtId="194" fontId="13" fillId="0" borderId="11" xfId="38" applyFont="1" applyBorder="1" applyAlignment="1">
      <alignment/>
    </xf>
    <xf numFmtId="199" fontId="13" fillId="0" borderId="0" xfId="38" applyNumberFormat="1" applyFont="1" applyBorder="1" applyAlignment="1">
      <alignment/>
    </xf>
    <xf numFmtId="199" fontId="13" fillId="0" borderId="10" xfId="38" applyNumberFormat="1" applyFont="1" applyBorder="1" applyAlignment="1">
      <alignment/>
    </xf>
    <xf numFmtId="194" fontId="13" fillId="0" borderId="11" xfId="38" applyFont="1" applyBorder="1" applyAlignment="1">
      <alignment horizontal="right"/>
    </xf>
    <xf numFmtId="194" fontId="11" fillId="0" borderId="0" xfId="38" applyFont="1" applyAlignment="1">
      <alignment/>
    </xf>
    <xf numFmtId="194" fontId="13" fillId="0" borderId="11" xfId="38" applyFont="1" applyBorder="1" applyAlignment="1">
      <alignment/>
    </xf>
    <xf numFmtId="194" fontId="13" fillId="0" borderId="16" xfId="38" applyFont="1" applyBorder="1" applyAlignment="1">
      <alignment horizontal="right"/>
    </xf>
    <xf numFmtId="199" fontId="13" fillId="0" borderId="11" xfId="38" applyNumberFormat="1" applyFont="1" applyBorder="1" applyAlignment="1" quotePrefix="1">
      <alignment horizontal="center"/>
    </xf>
    <xf numFmtId="194" fontId="10" fillId="0" borderId="28" xfId="38" applyFont="1" applyBorder="1" applyAlignment="1">
      <alignment horizontal="center"/>
    </xf>
    <xf numFmtId="194" fontId="10" fillId="0" borderId="29" xfId="38" applyFont="1" applyBorder="1" applyAlignment="1">
      <alignment/>
    </xf>
    <xf numFmtId="199" fontId="13" fillId="0" borderId="0" xfId="38" applyNumberFormat="1" applyFont="1" applyAlignment="1">
      <alignment/>
    </xf>
    <xf numFmtId="199" fontId="10" fillId="0" borderId="0" xfId="38" applyNumberFormat="1" applyFont="1" applyBorder="1" applyAlignment="1">
      <alignment/>
    </xf>
    <xf numFmtId="194" fontId="13" fillId="0" borderId="24" xfId="38" applyFont="1" applyBorder="1" applyAlignment="1">
      <alignment/>
    </xf>
    <xf numFmtId="199" fontId="13" fillId="0" borderId="13" xfId="38" applyNumberFormat="1" applyFont="1" applyBorder="1" applyAlignment="1">
      <alignment/>
    </xf>
    <xf numFmtId="49" fontId="13" fillId="0" borderId="11" xfId="38" applyNumberFormat="1" applyFont="1" applyBorder="1" applyAlignment="1">
      <alignment horizontal="center"/>
    </xf>
    <xf numFmtId="199" fontId="10" fillId="0" borderId="13" xfId="38" applyNumberFormat="1" applyFont="1" applyBorder="1" applyAlignment="1">
      <alignment/>
    </xf>
    <xf numFmtId="199" fontId="10" fillId="0" borderId="10" xfId="38" applyNumberFormat="1" applyFont="1" applyBorder="1" applyAlignment="1">
      <alignment/>
    </xf>
    <xf numFmtId="194" fontId="10" fillId="0" borderId="12" xfId="38" applyFont="1" applyBorder="1" applyAlignment="1">
      <alignment/>
    </xf>
    <xf numFmtId="199" fontId="13" fillId="0" borderId="16" xfId="38" applyNumberFormat="1" applyFont="1" applyBorder="1" applyAlignment="1">
      <alignment horizontal="center"/>
    </xf>
    <xf numFmtId="194" fontId="10" fillId="0" borderId="0" xfId="38" applyFont="1" applyBorder="1" applyAlignment="1">
      <alignment/>
    </xf>
    <xf numFmtId="199" fontId="13" fillId="0" borderId="0" xfId="38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99" fontId="13" fillId="0" borderId="30" xfId="38" applyNumberFormat="1" applyFont="1" applyBorder="1" applyAlignment="1">
      <alignment horizontal="center"/>
    </xf>
    <xf numFmtId="199" fontId="10" fillId="0" borderId="12" xfId="38" applyNumberFormat="1" applyFont="1" applyBorder="1" applyAlignment="1">
      <alignment horizontal="center"/>
    </xf>
    <xf numFmtId="199" fontId="10" fillId="0" borderId="25" xfId="38" applyNumberFormat="1" applyFont="1" applyBorder="1" applyAlignment="1">
      <alignment horizontal="center"/>
    </xf>
    <xf numFmtId="199" fontId="15" fillId="0" borderId="31" xfId="38" applyNumberFormat="1" applyFont="1" applyBorder="1" applyAlignment="1">
      <alignment/>
    </xf>
    <xf numFmtId="199" fontId="13" fillId="0" borderId="24" xfId="38" applyNumberFormat="1" applyFont="1" applyBorder="1" applyAlignment="1">
      <alignment horizontal="center"/>
    </xf>
    <xf numFmtId="194" fontId="10" fillId="0" borderId="29" xfId="38" applyFont="1" applyBorder="1" applyAlignment="1">
      <alignment horizontal="center"/>
    </xf>
    <xf numFmtId="199" fontId="10" fillId="0" borderId="0" xfId="38" applyNumberFormat="1" applyFont="1" applyAlignment="1">
      <alignment/>
    </xf>
    <xf numFmtId="199" fontId="10" fillId="0" borderId="16" xfId="38" applyNumberFormat="1" applyFont="1" applyBorder="1" applyAlignment="1">
      <alignment horizontal="center"/>
    </xf>
    <xf numFmtId="217" fontId="13" fillId="0" borderId="11" xfId="38" applyNumberFormat="1" applyFont="1" applyBorder="1" applyAlignment="1">
      <alignment/>
    </xf>
    <xf numFmtId="194" fontId="10" fillId="0" borderId="28" xfId="38" applyFont="1" applyBorder="1" applyAlignment="1">
      <alignment/>
    </xf>
    <xf numFmtId="0" fontId="13" fillId="0" borderId="0" xfId="0" applyFont="1" applyAlignment="1">
      <alignment/>
    </xf>
    <xf numFmtId="49" fontId="10" fillId="0" borderId="12" xfId="0" applyNumberFormat="1" applyFont="1" applyBorder="1" applyAlignment="1">
      <alignment horizontal="center" vertical="center"/>
    </xf>
    <xf numFmtId="194" fontId="10" fillId="0" borderId="12" xfId="38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94" fontId="13" fillId="0" borderId="11" xfId="38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194" fontId="10" fillId="0" borderId="11" xfId="38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194" fontId="16" fillId="0" borderId="11" xfId="38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94" fontId="13" fillId="0" borderId="0" xfId="38" applyFont="1" applyAlignment="1">
      <alignment/>
    </xf>
    <xf numFmtId="0" fontId="10" fillId="0" borderId="12" xfId="0" applyFont="1" applyBorder="1" applyAlignment="1">
      <alignment horizontal="center"/>
    </xf>
    <xf numFmtId="194" fontId="10" fillId="0" borderId="12" xfId="38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94" fontId="11" fillId="0" borderId="0" xfId="0" applyNumberFormat="1" applyFont="1" applyAlignment="1">
      <alignment/>
    </xf>
    <xf numFmtId="0" fontId="13" fillId="0" borderId="22" xfId="0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194" fontId="10" fillId="0" borderId="33" xfId="38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194" fontId="10" fillId="0" borderId="34" xfId="38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4" fontId="13" fillId="0" borderId="10" xfId="0" applyNumberFormat="1" applyFont="1" applyBorder="1" applyAlignment="1">
      <alignment horizontal="center"/>
    </xf>
    <xf numFmtId="49" fontId="13" fillId="0" borderId="0" xfId="0" applyNumberFormat="1" applyFont="1" applyBorder="1" applyAlignment="1" quotePrefix="1">
      <alignment horizontal="center"/>
    </xf>
    <xf numFmtId="4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194" fontId="13" fillId="0" borderId="13" xfId="38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194" fontId="13" fillId="0" borderId="0" xfId="38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" fontId="13" fillId="0" borderId="13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9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194" fontId="2" fillId="0" borderId="0" xfId="38" applyFont="1" applyAlignment="1">
      <alignment horizontal="center"/>
    </xf>
    <xf numFmtId="194" fontId="4" fillId="0" borderId="0" xfId="38" applyFont="1" applyAlignment="1">
      <alignment/>
    </xf>
    <xf numFmtId="194" fontId="2" fillId="0" borderId="35" xfId="38" applyFont="1" applyBorder="1" applyAlignment="1">
      <alignment horizontal="center"/>
    </xf>
    <xf numFmtId="194" fontId="4" fillId="0" borderId="10" xfId="38" applyFont="1" applyBorder="1" applyAlignment="1">
      <alignment horizontal="right"/>
    </xf>
    <xf numFmtId="194" fontId="4" fillId="0" borderId="10" xfId="38" applyFont="1" applyBorder="1" applyAlignment="1">
      <alignment horizontal="center"/>
    </xf>
    <xf numFmtId="194" fontId="4" fillId="0" borderId="0" xfId="38" applyFont="1" applyBorder="1" applyAlignment="1">
      <alignment horizontal="right"/>
    </xf>
    <xf numFmtId="194" fontId="4" fillId="0" borderId="0" xfId="38" applyFont="1" applyBorder="1" applyAlignment="1">
      <alignment/>
    </xf>
    <xf numFmtId="194" fontId="4" fillId="0" borderId="10" xfId="38" applyFont="1" applyBorder="1" applyAlignment="1">
      <alignment/>
    </xf>
    <xf numFmtId="194" fontId="2" fillId="0" borderId="15" xfId="38" applyFont="1" applyBorder="1" applyAlignment="1">
      <alignment horizontal="right"/>
    </xf>
    <xf numFmtId="194" fontId="2" fillId="0" borderId="13" xfId="38" applyFont="1" applyBorder="1" applyAlignment="1">
      <alignment horizontal="center"/>
    </xf>
    <xf numFmtId="194" fontId="4" fillId="0" borderId="10" xfId="38" applyFont="1" applyBorder="1" applyAlignment="1">
      <alignment/>
    </xf>
    <xf numFmtId="194" fontId="2" fillId="0" borderId="0" xfId="38" applyFont="1" applyBorder="1" applyAlignment="1">
      <alignment horizontal="center"/>
    </xf>
    <xf numFmtId="194" fontId="4" fillId="0" borderId="19" xfId="38" applyFont="1" applyBorder="1" applyAlignment="1">
      <alignment horizontal="center"/>
    </xf>
    <xf numFmtId="194" fontId="4" fillId="0" borderId="0" xfId="38" applyFont="1" applyBorder="1" applyAlignment="1">
      <alignment horizontal="center"/>
    </xf>
    <xf numFmtId="194" fontId="4" fillId="0" borderId="13" xfId="38" applyFont="1" applyBorder="1" applyAlignment="1">
      <alignment horizontal="center"/>
    </xf>
    <xf numFmtId="194" fontId="0" fillId="0" borderId="0" xfId="38" applyAlignment="1">
      <alignment/>
    </xf>
    <xf numFmtId="194" fontId="2" fillId="0" borderId="0" xfId="38" applyFont="1" applyAlignment="1">
      <alignment horizontal="left"/>
    </xf>
    <xf numFmtId="194" fontId="4" fillId="0" borderId="0" xfId="38" applyFont="1" applyBorder="1" applyAlignment="1">
      <alignment/>
    </xf>
    <xf numFmtId="194" fontId="2" fillId="0" borderId="36" xfId="38" applyFont="1" applyBorder="1" applyAlignment="1">
      <alignment horizontal="center"/>
    </xf>
    <xf numFmtId="194" fontId="2" fillId="0" borderId="30" xfId="38" applyFont="1" applyBorder="1" applyAlignment="1">
      <alignment horizontal="center"/>
    </xf>
    <xf numFmtId="194" fontId="2" fillId="0" borderId="11" xfId="38" applyFont="1" applyBorder="1" applyAlignment="1">
      <alignment horizontal="center"/>
    </xf>
    <xf numFmtId="194" fontId="4" fillId="0" borderId="11" xfId="38" applyFont="1" applyBorder="1" applyAlignment="1">
      <alignment horizontal="center"/>
    </xf>
    <xf numFmtId="194" fontId="4" fillId="0" borderId="11" xfId="38" applyFont="1" applyBorder="1" applyAlignment="1">
      <alignment/>
    </xf>
    <xf numFmtId="194" fontId="4" fillId="0" borderId="11" xfId="38" applyFont="1" applyBorder="1" applyAlignment="1">
      <alignment horizontal="right"/>
    </xf>
    <xf numFmtId="194" fontId="2" fillId="0" borderId="16" xfId="38" applyFont="1" applyBorder="1" applyAlignment="1">
      <alignment/>
    </xf>
    <xf numFmtId="194" fontId="2" fillId="0" borderId="12" xfId="38" applyFont="1" applyBorder="1" applyAlignment="1">
      <alignment horizontal="center"/>
    </xf>
    <xf numFmtId="43" fontId="0" fillId="0" borderId="0" xfId="0" applyNumberFormat="1" applyAlignment="1">
      <alignment/>
    </xf>
    <xf numFmtId="194" fontId="2" fillId="0" borderId="0" xfId="38" applyFont="1" applyAlignment="1">
      <alignment/>
    </xf>
    <xf numFmtId="194" fontId="16" fillId="0" borderId="0" xfId="38" applyFont="1" applyAlignment="1">
      <alignment/>
    </xf>
    <xf numFmtId="194" fontId="13" fillId="0" borderId="10" xfId="38" applyFont="1" applyBorder="1" applyAlignment="1">
      <alignment/>
    </xf>
    <xf numFmtId="43" fontId="10" fillId="0" borderId="0" xfId="0" applyNumberFormat="1" applyFont="1" applyAlignment="1">
      <alignment/>
    </xf>
    <xf numFmtId="194" fontId="13" fillId="0" borderId="0" xfId="38" applyNumberFormat="1" applyFont="1" applyBorder="1" applyAlignment="1">
      <alignment/>
    </xf>
    <xf numFmtId="43" fontId="13" fillId="0" borderId="0" xfId="0" applyNumberFormat="1" applyFont="1" applyAlignment="1">
      <alignment/>
    </xf>
    <xf numFmtId="194" fontId="12" fillId="0" borderId="0" xfId="38" applyFont="1" applyAlignment="1">
      <alignment/>
    </xf>
    <xf numFmtId="4" fontId="10" fillId="0" borderId="36" xfId="0" applyNumberFormat="1" applyFont="1" applyBorder="1" applyAlignment="1">
      <alignment horizontal="right"/>
    </xf>
    <xf numFmtId="194" fontId="10" fillId="0" borderId="13" xfId="38" applyFont="1" applyBorder="1" applyAlignment="1">
      <alignment/>
    </xf>
    <xf numFmtId="194" fontId="18" fillId="0" borderId="16" xfId="38" applyFont="1" applyBorder="1" applyAlignment="1">
      <alignment horizontal="right"/>
    </xf>
    <xf numFmtId="194" fontId="18" fillId="0" borderId="12" xfId="38" applyFont="1" applyBorder="1" applyAlignment="1">
      <alignment horizontal="right"/>
    </xf>
    <xf numFmtId="194" fontId="13" fillId="0" borderId="16" xfId="38" applyFont="1" applyBorder="1" applyAlignment="1">
      <alignment/>
    </xf>
    <xf numFmtId="194" fontId="10" fillId="0" borderId="37" xfId="38" applyFont="1" applyBorder="1" applyAlignment="1">
      <alignment/>
    </xf>
    <xf numFmtId="194" fontId="10" fillId="0" borderId="0" xfId="0" applyNumberFormat="1" applyFont="1" applyAlignment="1">
      <alignment/>
    </xf>
    <xf numFmtId="194" fontId="10" fillId="0" borderId="0" xfId="38" applyFont="1" applyBorder="1" applyAlignment="1">
      <alignment horizontal="center"/>
    </xf>
    <xf numFmtId="1" fontId="13" fillId="0" borderId="11" xfId="38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6" xfId="0" applyFont="1" applyBorder="1" applyAlignment="1">
      <alignment horizontal="center"/>
    </xf>
    <xf numFmtId="194" fontId="13" fillId="0" borderId="38" xfId="38" applyFont="1" applyBorder="1" applyAlignment="1">
      <alignment/>
    </xf>
    <xf numFmtId="194" fontId="13" fillId="0" borderId="39" xfId="38" applyFont="1" applyBorder="1" applyAlignment="1">
      <alignment/>
    </xf>
    <xf numFmtId="194" fontId="13" fillId="0" borderId="40" xfId="38" applyFont="1" applyBorder="1" applyAlignment="1">
      <alignment/>
    </xf>
    <xf numFmtId="0" fontId="16" fillId="0" borderId="0" xfId="0" applyFont="1" applyBorder="1" applyAlignment="1">
      <alignment/>
    </xf>
    <xf numFmtId="194" fontId="16" fillId="0" borderId="0" xfId="38" applyFont="1" applyBorder="1" applyAlignment="1">
      <alignment/>
    </xf>
    <xf numFmtId="0" fontId="17" fillId="0" borderId="0" xfId="0" applyFont="1" applyBorder="1" applyAlignment="1">
      <alignment/>
    </xf>
    <xf numFmtId="43" fontId="11" fillId="0" borderId="0" xfId="0" applyNumberFormat="1" applyFont="1" applyAlignment="1">
      <alignment/>
    </xf>
    <xf numFmtId="194" fontId="18" fillId="0" borderId="11" xfId="38" applyFont="1" applyBorder="1" applyAlignment="1">
      <alignment/>
    </xf>
    <xf numFmtId="217" fontId="18" fillId="0" borderId="11" xfId="38" applyNumberFormat="1" applyFont="1" applyBorder="1" applyAlignment="1">
      <alignment/>
    </xf>
    <xf numFmtId="194" fontId="13" fillId="0" borderId="39" xfId="38" applyFont="1" applyBorder="1" applyAlignment="1">
      <alignment horizontal="center"/>
    </xf>
    <xf numFmtId="194" fontId="13" fillId="0" borderId="40" xfId="38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194" fontId="17" fillId="0" borderId="34" xfId="38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194" fontId="12" fillId="0" borderId="11" xfId="38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99" fontId="10" fillId="0" borderId="13" xfId="38" applyNumberFormat="1" applyFont="1" applyBorder="1" applyAlignment="1">
      <alignment horizontal="center"/>
    </xf>
    <xf numFmtId="199" fontId="10" fillId="0" borderId="0" xfId="38" applyNumberFormat="1" applyFont="1" applyBorder="1" applyAlignment="1">
      <alignment horizontal="center"/>
    </xf>
    <xf numFmtId="199" fontId="10" fillId="0" borderId="10" xfId="38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99" fontId="10" fillId="0" borderId="20" xfId="38" applyNumberFormat="1" applyFont="1" applyBorder="1" applyAlignment="1">
      <alignment horizontal="center"/>
    </xf>
    <xf numFmtId="199" fontId="10" fillId="0" borderId="21" xfId="38" applyNumberFormat="1" applyFont="1" applyBorder="1" applyAlignment="1">
      <alignment horizontal="center"/>
    </xf>
    <xf numFmtId="199" fontId="10" fillId="0" borderId="36" xfId="38" applyNumberFormat="1" applyFont="1" applyBorder="1" applyAlignment="1">
      <alignment horizontal="center"/>
    </xf>
    <xf numFmtId="199" fontId="10" fillId="0" borderId="35" xfId="38" applyNumberFormat="1" applyFont="1" applyBorder="1" applyAlignment="1">
      <alignment horizontal="center"/>
    </xf>
    <xf numFmtId="199" fontId="10" fillId="0" borderId="22" xfId="38" applyNumberFormat="1" applyFont="1" applyBorder="1" applyAlignment="1">
      <alignment horizontal="center"/>
    </xf>
    <xf numFmtId="199" fontId="10" fillId="0" borderId="17" xfId="38" applyNumberFormat="1" applyFont="1" applyBorder="1" applyAlignment="1">
      <alignment horizontal="center"/>
    </xf>
    <xf numFmtId="199" fontId="13" fillId="0" borderId="13" xfId="38" applyNumberFormat="1" applyFont="1" applyBorder="1" applyAlignment="1">
      <alignment horizontal="left"/>
    </xf>
    <xf numFmtId="199" fontId="13" fillId="0" borderId="10" xfId="38" applyNumberFormat="1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6" fillId="0" borderId="22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94" fontId="4" fillId="0" borderId="32" xfId="38" applyFont="1" applyBorder="1" applyAlignment="1">
      <alignment horizontal="center"/>
    </xf>
    <xf numFmtId="194" fontId="4" fillId="0" borderId="15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94" fontId="4" fillId="0" borderId="14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4" sqref="A4:D4"/>
    </sheetView>
  </sheetViews>
  <sheetFormatPr defaultColWidth="9.140625" defaultRowHeight="21" customHeight="1"/>
  <cols>
    <col min="1" max="1" width="55.140625" style="32" customWidth="1"/>
    <col min="2" max="2" width="12.140625" style="102" customWidth="1"/>
    <col min="3" max="3" width="16.140625" style="62" customWidth="1"/>
    <col min="4" max="4" width="17.57421875" style="62" customWidth="1"/>
    <col min="5" max="5" width="9.140625" style="32" customWidth="1"/>
    <col min="6" max="6" width="14.57421875" style="32" bestFit="1" customWidth="1"/>
    <col min="7" max="16384" width="9.140625" style="32" customWidth="1"/>
  </cols>
  <sheetData>
    <row r="1" spans="1:4" ht="24" customHeight="1">
      <c r="A1" s="224" t="s">
        <v>76</v>
      </c>
      <c r="B1" s="224"/>
      <c r="C1" s="224"/>
      <c r="D1" s="224"/>
    </row>
    <row r="2" spans="1:4" ht="24" customHeight="1">
      <c r="A2" s="224" t="s">
        <v>0</v>
      </c>
      <c r="B2" s="224"/>
      <c r="C2" s="224"/>
      <c r="D2" s="224"/>
    </row>
    <row r="3" spans="1:4" ht="24" customHeight="1">
      <c r="A3" s="225" t="s">
        <v>278</v>
      </c>
      <c r="B3" s="225"/>
      <c r="C3" s="225"/>
      <c r="D3" s="225"/>
    </row>
    <row r="4" spans="1:40" ht="10.5" customHeight="1">
      <c r="A4" s="225"/>
      <c r="B4" s="225"/>
      <c r="C4" s="225"/>
      <c r="D4" s="225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40" s="91" customFormat="1" ht="25.5" customHeight="1">
      <c r="A5" s="120" t="s">
        <v>1</v>
      </c>
      <c r="B5" s="92" t="s">
        <v>2</v>
      </c>
      <c r="C5" s="93" t="s">
        <v>3</v>
      </c>
      <c r="D5" s="93" t="s">
        <v>4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1:40" s="91" customFormat="1" ht="25.5" customHeight="1" hidden="1">
      <c r="A6" s="115" t="s">
        <v>207</v>
      </c>
      <c r="B6" s="116" t="s">
        <v>5</v>
      </c>
      <c r="C6" s="95">
        <v>0</v>
      </c>
      <c r="D6" s="97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" s="91" customFormat="1" ht="24" customHeight="1">
      <c r="A7" s="109" t="s">
        <v>77</v>
      </c>
      <c r="B7" s="98" t="s">
        <v>7</v>
      </c>
      <c r="C7" s="58">
        <v>0</v>
      </c>
      <c r="D7" s="58"/>
    </row>
    <row r="8" spans="1:4" s="91" customFormat="1" ht="24" customHeight="1">
      <c r="A8" s="109" t="s">
        <v>78</v>
      </c>
      <c r="B8" s="98" t="s">
        <v>59</v>
      </c>
      <c r="C8" s="58">
        <v>21635814.43</v>
      </c>
      <c r="D8" s="58"/>
    </row>
    <row r="9" spans="1:4" s="91" customFormat="1" ht="24" customHeight="1">
      <c r="A9" s="109" t="s">
        <v>79</v>
      </c>
      <c r="B9" s="98" t="s">
        <v>59</v>
      </c>
      <c r="C9" s="58">
        <v>402022.39</v>
      </c>
      <c r="D9" s="58"/>
    </row>
    <row r="10" spans="1:4" s="91" customFormat="1" ht="24" customHeight="1" hidden="1">
      <c r="A10" s="109" t="s">
        <v>75</v>
      </c>
      <c r="B10" s="98" t="s">
        <v>8</v>
      </c>
      <c r="C10" s="58">
        <v>0</v>
      </c>
      <c r="D10" s="58"/>
    </row>
    <row r="11" spans="1:4" s="91" customFormat="1" ht="24" customHeight="1">
      <c r="A11" s="109" t="s">
        <v>203</v>
      </c>
      <c r="B11" s="98" t="s">
        <v>202</v>
      </c>
      <c r="C11" s="58">
        <v>1065400</v>
      </c>
      <c r="D11" s="58"/>
    </row>
    <row r="12" spans="1:4" s="91" customFormat="1" ht="24" customHeight="1">
      <c r="A12" s="109" t="s">
        <v>248</v>
      </c>
      <c r="B12" s="98" t="s">
        <v>6</v>
      </c>
      <c r="C12" s="58">
        <v>7356.43</v>
      </c>
      <c r="D12" s="58"/>
    </row>
    <row r="13" spans="1:4" s="91" customFormat="1" ht="24" customHeight="1">
      <c r="A13" s="109" t="s">
        <v>23</v>
      </c>
      <c r="B13" s="98" t="s">
        <v>24</v>
      </c>
      <c r="C13" s="58">
        <v>394309</v>
      </c>
      <c r="D13" s="58"/>
    </row>
    <row r="14" spans="1:4" s="91" customFormat="1" ht="24" customHeight="1">
      <c r="A14" s="109" t="s">
        <v>9</v>
      </c>
      <c r="B14" s="98" t="s">
        <v>10</v>
      </c>
      <c r="C14" s="58">
        <v>1677291.29</v>
      </c>
      <c r="D14" s="58"/>
    </row>
    <row r="15" spans="1:4" s="91" customFormat="1" ht="24" customHeight="1">
      <c r="A15" s="109" t="s">
        <v>11</v>
      </c>
      <c r="B15" s="98" t="s">
        <v>12</v>
      </c>
      <c r="C15" s="58">
        <v>191400</v>
      </c>
      <c r="D15" s="58"/>
    </row>
    <row r="16" spans="1:4" s="91" customFormat="1" ht="24" customHeight="1">
      <c r="A16" s="109" t="s">
        <v>13</v>
      </c>
      <c r="B16" s="98" t="s">
        <v>14</v>
      </c>
      <c r="C16" s="58">
        <v>85233</v>
      </c>
      <c r="D16" s="58"/>
    </row>
    <row r="17" spans="1:4" s="91" customFormat="1" ht="24" customHeight="1">
      <c r="A17" s="109" t="s">
        <v>15</v>
      </c>
      <c r="B17" s="98" t="s">
        <v>16</v>
      </c>
      <c r="C17" s="58">
        <v>497231</v>
      </c>
      <c r="D17" s="58"/>
    </row>
    <row r="18" spans="1:4" s="91" customFormat="1" ht="24" customHeight="1">
      <c r="A18" s="109" t="s">
        <v>17</v>
      </c>
      <c r="B18" s="98" t="s">
        <v>18</v>
      </c>
      <c r="C18" s="58">
        <v>115600</v>
      </c>
      <c r="D18" s="58"/>
    </row>
    <row r="19" spans="1:4" s="91" customFormat="1" ht="24" customHeight="1">
      <c r="A19" s="109" t="s">
        <v>19</v>
      </c>
      <c r="B19" s="98" t="s">
        <v>20</v>
      </c>
      <c r="C19" s="58">
        <v>63451</v>
      </c>
      <c r="D19" s="58"/>
    </row>
    <row r="20" spans="1:4" s="91" customFormat="1" ht="24" customHeight="1" hidden="1">
      <c r="A20" s="109" t="s">
        <v>21</v>
      </c>
      <c r="B20" s="98" t="s">
        <v>83</v>
      </c>
      <c r="C20" s="58"/>
      <c r="D20" s="58"/>
    </row>
    <row r="21" spans="1:4" s="91" customFormat="1" ht="24" customHeight="1" hidden="1">
      <c r="A21" s="109" t="s">
        <v>22</v>
      </c>
      <c r="B21" s="98" t="s">
        <v>84</v>
      </c>
      <c r="C21" s="58"/>
      <c r="D21" s="58"/>
    </row>
    <row r="22" spans="1:4" s="91" customFormat="1" ht="24" customHeight="1">
      <c r="A22" s="109" t="s">
        <v>25</v>
      </c>
      <c r="B22" s="98" t="s">
        <v>85</v>
      </c>
      <c r="C22" s="58">
        <v>559000</v>
      </c>
      <c r="D22" s="58"/>
    </row>
    <row r="23" spans="1:6" s="91" customFormat="1" ht="24" customHeight="1">
      <c r="A23" s="109" t="s">
        <v>209</v>
      </c>
      <c r="B23" s="98" t="s">
        <v>213</v>
      </c>
      <c r="C23" s="58">
        <v>1770800</v>
      </c>
      <c r="D23" s="58"/>
      <c r="F23" s="188"/>
    </row>
    <row r="24" spans="1:6" s="91" customFormat="1" ht="24" customHeight="1">
      <c r="A24" s="109" t="s">
        <v>249</v>
      </c>
      <c r="B24" s="98" t="s">
        <v>28</v>
      </c>
      <c r="C24" s="58"/>
      <c r="D24" s="58">
        <v>2594000</v>
      </c>
      <c r="F24" s="103"/>
    </row>
    <row r="25" spans="1:4" s="91" customFormat="1" ht="24" customHeight="1">
      <c r="A25" s="109" t="s">
        <v>29</v>
      </c>
      <c r="B25" s="98" t="s">
        <v>30</v>
      </c>
      <c r="C25" s="58"/>
      <c r="D25" s="58">
        <v>11533660.76</v>
      </c>
    </row>
    <row r="26" spans="1:4" s="91" customFormat="1" ht="24" customHeight="1">
      <c r="A26" s="109" t="s">
        <v>250</v>
      </c>
      <c r="B26" s="98" t="s">
        <v>26</v>
      </c>
      <c r="C26" s="58"/>
      <c r="D26" s="58">
        <v>5237155.88</v>
      </c>
    </row>
    <row r="27" spans="1:4" s="91" customFormat="1" ht="24" customHeight="1">
      <c r="A27" s="109" t="s">
        <v>251</v>
      </c>
      <c r="B27" s="98" t="s">
        <v>27</v>
      </c>
      <c r="C27" s="58"/>
      <c r="D27" s="58">
        <v>753987.4</v>
      </c>
    </row>
    <row r="28" spans="1:4" s="91" customFormat="1" ht="24" customHeight="1">
      <c r="A28" s="109" t="s">
        <v>262</v>
      </c>
      <c r="B28" s="98" t="s">
        <v>213</v>
      </c>
      <c r="C28" s="58"/>
      <c r="D28" s="58">
        <v>1785600</v>
      </c>
    </row>
    <row r="29" spans="1:5" ht="24" customHeight="1">
      <c r="A29" s="109" t="s">
        <v>81</v>
      </c>
      <c r="B29" s="98" t="s">
        <v>6</v>
      </c>
      <c r="C29" s="99"/>
      <c r="D29" s="58">
        <v>6481334.01</v>
      </c>
      <c r="E29" s="100"/>
    </row>
    <row r="30" spans="1:5" s="91" customFormat="1" ht="24" customHeight="1">
      <c r="A30" s="109" t="s">
        <v>204</v>
      </c>
      <c r="B30" s="98" t="s">
        <v>6</v>
      </c>
      <c r="C30" s="185"/>
      <c r="D30" s="58">
        <v>79170.49</v>
      </c>
      <c r="E30" s="31"/>
    </row>
    <row r="31" spans="1:4" ht="24" customHeight="1" thickBot="1">
      <c r="A31" s="117"/>
      <c r="B31" s="119"/>
      <c r="C31" s="118">
        <f>SUM(C6:C30)</f>
        <v>28464908.54</v>
      </c>
      <c r="D31" s="67">
        <f>SUM(D23:D30)</f>
        <v>28464908.539999995</v>
      </c>
    </row>
    <row r="32" spans="1:4" ht="21" customHeight="1" thickTop="1">
      <c r="A32" s="80"/>
      <c r="B32" s="101"/>
      <c r="D32" s="184">
        <f>C31-D31</f>
        <v>0</v>
      </c>
    </row>
    <row r="34" ht="21" customHeight="1">
      <c r="D34" s="103"/>
    </row>
    <row r="36" ht="21" customHeight="1">
      <c r="D36" s="189"/>
    </row>
  </sheetData>
  <sheetProtection/>
  <mergeCells count="4">
    <mergeCell ref="A1:D1"/>
    <mergeCell ref="A2:D2"/>
    <mergeCell ref="A4:D4"/>
    <mergeCell ref="A3:D3"/>
  </mergeCells>
  <printOptions/>
  <pageMargins left="0.91" right="0.2362204724409449" top="0.59" bottom="0.4330708661417323" header="0.07874015748031496" footer="0.5118110236220472"/>
  <pageSetup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A128" sqref="A128:E128"/>
    </sheetView>
  </sheetViews>
  <sheetFormatPr defaultColWidth="9.140625" defaultRowHeight="23.25" customHeight="1"/>
  <cols>
    <col min="1" max="1" width="29.28125" style="0" customWidth="1"/>
    <col min="2" max="2" width="25.140625" style="0" customWidth="1"/>
    <col min="3" max="3" width="10.421875" style="0" customWidth="1"/>
    <col min="4" max="5" width="15.421875" style="171" customWidth="1"/>
    <col min="6" max="6" width="15.00390625" style="0" customWidth="1"/>
    <col min="7" max="7" width="11.28125" style="0" bestFit="1" customWidth="1"/>
  </cols>
  <sheetData>
    <row r="1" spans="1:5" ht="23.25" customHeight="1">
      <c r="A1" s="266" t="s">
        <v>76</v>
      </c>
      <c r="B1" s="266"/>
      <c r="C1" s="266"/>
      <c r="D1" s="266"/>
      <c r="E1" s="266"/>
    </row>
    <row r="2" spans="1:5" ht="23.25" customHeight="1">
      <c r="A2" s="19" t="s">
        <v>71</v>
      </c>
      <c r="B2" s="19"/>
      <c r="C2" s="19"/>
      <c r="D2" s="156"/>
      <c r="E2" s="183" t="s">
        <v>284</v>
      </c>
    </row>
    <row r="3" spans="1:5" ht="23.25" customHeight="1">
      <c r="A3" s="267" t="s">
        <v>72</v>
      </c>
      <c r="B3" s="267"/>
      <c r="C3" s="267"/>
      <c r="D3" s="267"/>
      <c r="E3" s="172" t="s">
        <v>285</v>
      </c>
    </row>
    <row r="4" spans="1:5" ht="23.25" customHeight="1">
      <c r="A4" s="11" t="s">
        <v>136</v>
      </c>
      <c r="B4" s="11"/>
      <c r="C4" s="12"/>
      <c r="D4" s="157"/>
      <c r="E4" s="173"/>
    </row>
    <row r="5" spans="1:5" ht="23.25" customHeight="1">
      <c r="A5" s="287" t="s">
        <v>1</v>
      </c>
      <c r="B5" s="269"/>
      <c r="C5" s="23" t="s">
        <v>2</v>
      </c>
      <c r="D5" s="158" t="s">
        <v>3</v>
      </c>
      <c r="E5" s="181" t="s">
        <v>4</v>
      </c>
    </row>
    <row r="6" spans="1:5" ht="23.25" customHeight="1">
      <c r="A6" s="2" t="s">
        <v>137</v>
      </c>
      <c r="B6" s="21"/>
      <c r="C6" s="25" t="s">
        <v>5</v>
      </c>
      <c r="D6" s="159">
        <v>0</v>
      </c>
      <c r="E6" s="175"/>
    </row>
    <row r="7" spans="1:5" ht="23.25" customHeight="1">
      <c r="A7" s="277" t="s">
        <v>158</v>
      </c>
      <c r="B7" s="273"/>
      <c r="C7" s="25" t="s">
        <v>7</v>
      </c>
      <c r="D7" s="159">
        <v>0</v>
      </c>
      <c r="E7" s="176"/>
    </row>
    <row r="8" spans="1:5" ht="23.25" customHeight="1">
      <c r="A8" s="277" t="s">
        <v>159</v>
      </c>
      <c r="B8" s="273"/>
      <c r="C8" s="25" t="s">
        <v>59</v>
      </c>
      <c r="D8" s="159">
        <v>167558.2</v>
      </c>
      <c r="E8" s="178"/>
    </row>
    <row r="9" spans="1:5" ht="23.25" customHeight="1" hidden="1">
      <c r="A9" s="2" t="s">
        <v>183</v>
      </c>
      <c r="B9" s="6"/>
      <c r="C9" s="25" t="s">
        <v>59</v>
      </c>
      <c r="D9" s="161">
        <v>0</v>
      </c>
      <c r="E9" s="177"/>
    </row>
    <row r="10" spans="1:5" ht="23.25" customHeight="1" hidden="1">
      <c r="A10" s="2" t="s">
        <v>149</v>
      </c>
      <c r="B10" s="6"/>
      <c r="C10" s="25" t="s">
        <v>5</v>
      </c>
      <c r="D10" s="161"/>
      <c r="E10" s="178"/>
    </row>
    <row r="11" spans="1:5" ht="23.25" customHeight="1">
      <c r="A11" s="277" t="s">
        <v>74</v>
      </c>
      <c r="B11" s="273"/>
      <c r="C11" s="25" t="s">
        <v>26</v>
      </c>
      <c r="D11" s="162"/>
      <c r="E11" s="178">
        <v>35133.55</v>
      </c>
    </row>
    <row r="12" spans="1:5" ht="23.25" customHeight="1">
      <c r="A12" s="2" t="s">
        <v>205</v>
      </c>
      <c r="B12" s="6"/>
      <c r="C12" s="25" t="s">
        <v>73</v>
      </c>
      <c r="D12" s="163"/>
      <c r="E12" s="178">
        <v>73925</v>
      </c>
    </row>
    <row r="13" spans="1:5" ht="23.25" customHeight="1">
      <c r="A13" s="277" t="s">
        <v>138</v>
      </c>
      <c r="B13" s="273"/>
      <c r="C13" s="25" t="s">
        <v>61</v>
      </c>
      <c r="D13" s="162"/>
      <c r="E13" s="179">
        <v>764.82</v>
      </c>
    </row>
    <row r="14" spans="1:5" ht="23.25" customHeight="1">
      <c r="A14" s="277" t="s">
        <v>217</v>
      </c>
      <c r="B14" s="273"/>
      <c r="C14" s="5">
        <v>907</v>
      </c>
      <c r="D14" s="162"/>
      <c r="E14" s="178">
        <v>917.8</v>
      </c>
    </row>
    <row r="15" spans="1:5" ht="23.25" customHeight="1">
      <c r="A15" s="2" t="s">
        <v>229</v>
      </c>
      <c r="B15" s="6"/>
      <c r="C15" s="5"/>
      <c r="D15" s="162"/>
      <c r="E15" s="178">
        <v>55000</v>
      </c>
    </row>
    <row r="16" spans="1:5" ht="23.25" customHeight="1">
      <c r="A16" s="2" t="s">
        <v>216</v>
      </c>
      <c r="B16" s="6"/>
      <c r="C16" s="25" t="s">
        <v>82</v>
      </c>
      <c r="D16" s="163"/>
      <c r="E16" s="178">
        <v>1817.03</v>
      </c>
    </row>
    <row r="17" spans="1:5" ht="23.25" customHeight="1">
      <c r="A17" s="2" t="s">
        <v>234</v>
      </c>
      <c r="B17" s="6"/>
      <c r="C17" s="25" t="s">
        <v>6</v>
      </c>
      <c r="D17" s="163"/>
      <c r="E17" s="178"/>
    </row>
    <row r="18" spans="1:5" ht="23.25" customHeight="1">
      <c r="A18" s="2" t="s">
        <v>231</v>
      </c>
      <c r="B18" s="6"/>
      <c r="C18" s="25" t="s">
        <v>8</v>
      </c>
      <c r="D18" s="163"/>
      <c r="E18" s="178"/>
    </row>
    <row r="19" spans="1:5" ht="23.25" customHeight="1">
      <c r="A19" s="2" t="s">
        <v>232</v>
      </c>
      <c r="B19" s="6"/>
      <c r="C19" s="5">
        <v>3000</v>
      </c>
      <c r="D19" s="163"/>
      <c r="E19" s="178"/>
    </row>
    <row r="20" spans="1:5" ht="23.25" customHeight="1">
      <c r="A20" s="2"/>
      <c r="B20" s="6"/>
      <c r="C20" s="5"/>
      <c r="D20" s="163"/>
      <c r="E20" s="178"/>
    </row>
    <row r="21" spans="1:5" ht="23.25" customHeight="1">
      <c r="A21" s="2"/>
      <c r="B21" s="6"/>
      <c r="C21" s="5"/>
      <c r="D21" s="163"/>
      <c r="E21" s="178"/>
    </row>
    <row r="22" spans="1:5" ht="23.25" customHeight="1">
      <c r="A22" s="2"/>
      <c r="B22" s="6"/>
      <c r="C22" s="5"/>
      <c r="D22" s="163"/>
      <c r="E22" s="178"/>
    </row>
    <row r="23" spans="1:5" ht="23.25" customHeight="1">
      <c r="A23" s="2"/>
      <c r="B23" s="6"/>
      <c r="C23" s="5"/>
      <c r="D23" s="163"/>
      <c r="E23" s="178"/>
    </row>
    <row r="24" spans="1:5" ht="23.25" customHeight="1">
      <c r="A24" s="2"/>
      <c r="B24" s="6"/>
      <c r="C24" s="5"/>
      <c r="D24" s="163"/>
      <c r="E24" s="178"/>
    </row>
    <row r="25" spans="1:5" ht="23.25" customHeight="1">
      <c r="A25" s="2"/>
      <c r="B25" s="6"/>
      <c r="C25" s="5"/>
      <c r="D25" s="163"/>
      <c r="E25" s="178"/>
    </row>
    <row r="26" spans="1:5" ht="23.25" customHeight="1">
      <c r="A26" s="277"/>
      <c r="B26" s="273"/>
      <c r="C26" s="25"/>
      <c r="D26" s="163"/>
      <c r="E26" s="178"/>
    </row>
    <row r="27" spans="1:7" ht="23.25" customHeight="1">
      <c r="A27" s="15"/>
      <c r="B27" s="15"/>
      <c r="C27" s="17"/>
      <c r="D27" s="164">
        <f>SUM(D6:D9)</f>
        <v>167558.2</v>
      </c>
      <c r="E27" s="180">
        <f>SUM(E10:E21)</f>
        <v>167558.2</v>
      </c>
      <c r="F27" s="182">
        <f>D27-E27</f>
        <v>0</v>
      </c>
      <c r="G27" s="182"/>
    </row>
    <row r="28" spans="1:5" ht="23.25" customHeight="1">
      <c r="A28" s="275" t="s">
        <v>70</v>
      </c>
      <c r="B28" s="275"/>
      <c r="C28" s="275"/>
      <c r="D28" s="275"/>
      <c r="E28" s="275"/>
    </row>
    <row r="29" spans="1:5" ht="23.25" customHeight="1">
      <c r="A29" s="286" t="s">
        <v>286</v>
      </c>
      <c r="B29" s="286"/>
      <c r="C29" s="286"/>
      <c r="D29" s="286"/>
      <c r="E29" s="286"/>
    </row>
    <row r="30" spans="1:5" ht="23.25" customHeight="1">
      <c r="A30" s="279"/>
      <c r="B30" s="279"/>
      <c r="C30" s="279"/>
      <c r="D30" s="279"/>
      <c r="E30" s="279"/>
    </row>
    <row r="31" spans="1:5" ht="23.25" customHeight="1">
      <c r="A31" s="24" t="s">
        <v>56</v>
      </c>
      <c r="B31" s="281" t="s">
        <v>57</v>
      </c>
      <c r="C31" s="282"/>
      <c r="D31" s="281" t="s">
        <v>58</v>
      </c>
      <c r="E31" s="282"/>
    </row>
    <row r="32" spans="1:5" ht="23.25" customHeight="1">
      <c r="A32" s="21"/>
      <c r="B32" s="20"/>
      <c r="C32" s="20"/>
      <c r="D32" s="165"/>
      <c r="E32" s="167"/>
    </row>
    <row r="33" spans="1:5" ht="23.25" customHeight="1">
      <c r="A33" s="22" t="s">
        <v>139</v>
      </c>
      <c r="B33" s="278" t="s">
        <v>140</v>
      </c>
      <c r="C33" s="280"/>
      <c r="D33" s="284" t="s">
        <v>139</v>
      </c>
      <c r="E33" s="288"/>
    </row>
    <row r="34" spans="1:5" ht="23.25" customHeight="1">
      <c r="A34" s="4"/>
      <c r="B34" s="4"/>
      <c r="C34" s="4"/>
      <c r="D34" s="169"/>
      <c r="E34" s="169"/>
    </row>
    <row r="35" spans="1:5" ht="23.25" customHeight="1">
      <c r="A35" s="4"/>
      <c r="B35" s="4"/>
      <c r="C35" s="4"/>
      <c r="D35" s="169"/>
      <c r="E35" s="169"/>
    </row>
    <row r="36" spans="1:5" ht="23.25" customHeight="1">
      <c r="A36" s="4"/>
      <c r="B36" s="4"/>
      <c r="C36" s="4"/>
      <c r="D36" s="169"/>
      <c r="E36" s="169"/>
    </row>
    <row r="37" spans="1:5" ht="23.25" customHeight="1">
      <c r="A37" s="4"/>
      <c r="B37" s="4"/>
      <c r="C37" s="4"/>
      <c r="D37" s="169"/>
      <c r="E37" s="169"/>
    </row>
    <row r="38" spans="1:5" ht="23.25" customHeight="1">
      <c r="A38" s="266" t="s">
        <v>76</v>
      </c>
      <c r="B38" s="266"/>
      <c r="C38" s="266"/>
      <c r="D38" s="266"/>
      <c r="E38" s="266"/>
    </row>
    <row r="39" spans="1:5" ht="23.25" customHeight="1">
      <c r="A39" s="19" t="s">
        <v>71</v>
      </c>
      <c r="B39" s="19"/>
      <c r="C39" s="19"/>
      <c r="D39" s="156"/>
      <c r="E39" s="183" t="s">
        <v>287</v>
      </c>
    </row>
    <row r="40" spans="1:5" ht="23.25" customHeight="1">
      <c r="A40" s="267" t="s">
        <v>72</v>
      </c>
      <c r="B40" s="267"/>
      <c r="C40" s="267"/>
      <c r="D40" s="267"/>
      <c r="E40" s="172" t="s">
        <v>285</v>
      </c>
    </row>
    <row r="41" spans="1:5" ht="23.25" customHeight="1">
      <c r="A41" s="11" t="s">
        <v>136</v>
      </c>
      <c r="B41" s="11"/>
      <c r="C41" s="12"/>
      <c r="D41" s="157"/>
      <c r="E41" s="157" t="s">
        <v>206</v>
      </c>
    </row>
    <row r="42" spans="1:5" ht="23.25" customHeight="1">
      <c r="A42" s="287" t="s">
        <v>1</v>
      </c>
      <c r="B42" s="269"/>
      <c r="C42" s="10" t="s">
        <v>2</v>
      </c>
      <c r="D42" s="158"/>
      <c r="E42" s="174" t="s">
        <v>4</v>
      </c>
    </row>
    <row r="43" spans="1:5" ht="23.25" customHeight="1">
      <c r="A43" s="2" t="s">
        <v>150</v>
      </c>
      <c r="B43" s="20"/>
      <c r="C43" s="7" t="s">
        <v>24</v>
      </c>
      <c r="D43" s="160">
        <v>101275</v>
      </c>
      <c r="E43" s="176"/>
    </row>
    <row r="44" spans="1:5" ht="21.75" customHeight="1">
      <c r="A44" s="2" t="s">
        <v>141</v>
      </c>
      <c r="B44" s="2"/>
      <c r="C44" s="8">
        <v>100</v>
      </c>
      <c r="D44" s="160">
        <v>336770</v>
      </c>
      <c r="E44" s="178"/>
    </row>
    <row r="45" spans="1:5" ht="21.75" customHeight="1">
      <c r="A45" s="2" t="s">
        <v>142</v>
      </c>
      <c r="B45" s="9"/>
      <c r="C45" s="8">
        <v>130</v>
      </c>
      <c r="D45" s="166">
        <v>38280</v>
      </c>
      <c r="E45" s="178"/>
    </row>
    <row r="46" spans="1:5" ht="21.75" customHeight="1">
      <c r="A46" s="277" t="s">
        <v>143</v>
      </c>
      <c r="B46" s="273"/>
      <c r="C46" s="7" t="s">
        <v>14</v>
      </c>
      <c r="D46" s="166">
        <v>21976</v>
      </c>
      <c r="E46" s="178"/>
    </row>
    <row r="47" spans="1:5" ht="21.75" customHeight="1">
      <c r="A47" s="3" t="s">
        <v>144</v>
      </c>
      <c r="B47" s="1"/>
      <c r="C47" s="8">
        <v>250</v>
      </c>
      <c r="D47" s="166">
        <v>137291</v>
      </c>
      <c r="E47" s="178"/>
    </row>
    <row r="48" spans="1:5" ht="21.75" customHeight="1" hidden="1">
      <c r="A48" s="3" t="s">
        <v>145</v>
      </c>
      <c r="B48" s="1"/>
      <c r="C48" s="8">
        <v>270</v>
      </c>
      <c r="D48" s="163">
        <v>0</v>
      </c>
      <c r="E48" s="178"/>
    </row>
    <row r="49" spans="1:5" ht="21.75" customHeight="1">
      <c r="A49" s="277" t="s">
        <v>146</v>
      </c>
      <c r="B49" s="273"/>
      <c r="C49" s="7" t="s">
        <v>20</v>
      </c>
      <c r="D49" s="166">
        <v>10792.54</v>
      </c>
      <c r="E49" s="178"/>
    </row>
    <row r="50" spans="1:5" ht="21.75" customHeight="1">
      <c r="A50" s="2" t="s">
        <v>169</v>
      </c>
      <c r="B50" s="6"/>
      <c r="C50" s="7" t="s">
        <v>85</v>
      </c>
      <c r="D50" s="166">
        <v>5000</v>
      </c>
      <c r="E50" s="178"/>
    </row>
    <row r="51" spans="1:5" ht="21.75" customHeight="1" hidden="1">
      <c r="A51" s="277" t="s">
        <v>170</v>
      </c>
      <c r="B51" s="273"/>
      <c r="C51" s="7" t="s">
        <v>83</v>
      </c>
      <c r="D51" s="166"/>
      <c r="E51" s="178"/>
    </row>
    <row r="52" spans="1:5" ht="21.75" customHeight="1" hidden="1">
      <c r="A52" s="277" t="s">
        <v>171</v>
      </c>
      <c r="B52" s="273"/>
      <c r="C52" s="7" t="s">
        <v>172</v>
      </c>
      <c r="D52" s="166"/>
      <c r="E52" s="178"/>
    </row>
    <row r="53" spans="1:5" ht="21.75" customHeight="1" hidden="1">
      <c r="A53" s="2" t="s">
        <v>166</v>
      </c>
      <c r="B53" s="6"/>
      <c r="C53" s="7" t="s">
        <v>30</v>
      </c>
      <c r="D53" s="166"/>
      <c r="E53" s="178"/>
    </row>
    <row r="54" spans="1:5" ht="21.75" customHeight="1">
      <c r="A54" s="277" t="s">
        <v>233</v>
      </c>
      <c r="B54" s="273"/>
      <c r="C54" s="7" t="s">
        <v>202</v>
      </c>
      <c r="D54" s="160">
        <v>689400</v>
      </c>
      <c r="E54" s="178"/>
    </row>
    <row r="55" spans="1:5" ht="21.75" customHeight="1">
      <c r="A55" s="277" t="s">
        <v>147</v>
      </c>
      <c r="B55" s="273"/>
      <c r="C55" s="7" t="s">
        <v>60</v>
      </c>
      <c r="D55" s="159">
        <v>1279.85</v>
      </c>
      <c r="E55" s="178"/>
    </row>
    <row r="56" spans="1:5" ht="21.75" customHeight="1">
      <c r="A56" s="277" t="s">
        <v>148</v>
      </c>
      <c r="B56" s="273"/>
      <c r="C56" s="7" t="s">
        <v>73</v>
      </c>
      <c r="D56" s="159">
        <v>70700</v>
      </c>
      <c r="E56" s="178"/>
    </row>
    <row r="57" spans="1:5" ht="21.75" customHeight="1">
      <c r="A57" s="3" t="s">
        <v>184</v>
      </c>
      <c r="B57" s="6"/>
      <c r="C57" s="7" t="s">
        <v>73</v>
      </c>
      <c r="D57" s="159">
        <v>6000</v>
      </c>
      <c r="E57" s="178"/>
    </row>
    <row r="58" spans="1:5" ht="21.75" customHeight="1" hidden="1">
      <c r="A58" s="277" t="s">
        <v>224</v>
      </c>
      <c r="B58" s="273"/>
      <c r="C58" s="7" t="s">
        <v>61</v>
      </c>
      <c r="D58" s="159"/>
      <c r="E58" s="178"/>
    </row>
    <row r="59" spans="1:5" ht="21.75" customHeight="1" hidden="1">
      <c r="A59" s="3" t="s">
        <v>225</v>
      </c>
      <c r="B59" s="6"/>
      <c r="C59" s="7" t="s">
        <v>226</v>
      </c>
      <c r="D59" s="159"/>
      <c r="E59" s="178"/>
    </row>
    <row r="60" spans="1:5" ht="21.75" customHeight="1" hidden="1">
      <c r="A60" s="277" t="s">
        <v>166</v>
      </c>
      <c r="B60" s="273"/>
      <c r="C60" s="7" t="s">
        <v>30</v>
      </c>
      <c r="D60" s="160"/>
      <c r="E60" s="178"/>
    </row>
    <row r="61" spans="1:5" ht="21.75" customHeight="1" hidden="1">
      <c r="A61" s="2" t="s">
        <v>274</v>
      </c>
      <c r="B61" s="6"/>
      <c r="C61" s="7" t="s">
        <v>8</v>
      </c>
      <c r="D61" s="169"/>
      <c r="E61" s="178"/>
    </row>
    <row r="62" spans="1:5" ht="21.75" customHeight="1" hidden="1">
      <c r="A62" s="2" t="s">
        <v>218</v>
      </c>
      <c r="B62" s="6"/>
      <c r="C62" s="7" t="s">
        <v>6</v>
      </c>
      <c r="D62" s="169"/>
      <c r="E62" s="178"/>
    </row>
    <row r="63" spans="1:5" ht="21.75" customHeight="1" hidden="1">
      <c r="A63" s="2" t="s">
        <v>219</v>
      </c>
      <c r="B63" s="6"/>
      <c r="C63" s="7" t="s">
        <v>213</v>
      </c>
      <c r="D63" s="169"/>
      <c r="E63" s="178"/>
    </row>
    <row r="64" spans="1:5" ht="21.75" customHeight="1" hidden="1">
      <c r="A64" s="2" t="s">
        <v>255</v>
      </c>
      <c r="B64" s="6"/>
      <c r="C64" s="7" t="s">
        <v>6</v>
      </c>
      <c r="D64" s="169"/>
      <c r="E64" s="178"/>
    </row>
    <row r="65" spans="1:5" ht="21.75" customHeight="1">
      <c r="A65" s="3" t="s">
        <v>160</v>
      </c>
      <c r="B65" s="1"/>
      <c r="C65" s="7" t="s">
        <v>7</v>
      </c>
      <c r="D65" s="162"/>
      <c r="E65" s="178">
        <v>1417347.72</v>
      </c>
    </row>
    <row r="66" spans="1:5" ht="21.75" customHeight="1" hidden="1">
      <c r="A66" s="3" t="s">
        <v>186</v>
      </c>
      <c r="B66" s="3"/>
      <c r="C66" s="7" t="s">
        <v>59</v>
      </c>
      <c r="D66" s="162"/>
      <c r="E66" s="178"/>
    </row>
    <row r="67" spans="1:5" ht="21.75" customHeight="1">
      <c r="A67" s="3" t="s">
        <v>151</v>
      </c>
      <c r="B67" s="3"/>
      <c r="C67" s="7" t="s">
        <v>60</v>
      </c>
      <c r="D67" s="162"/>
      <c r="E67" s="178">
        <v>1416.67</v>
      </c>
    </row>
    <row r="68" spans="1:5" ht="21.75" customHeight="1">
      <c r="A68" s="3" t="s">
        <v>273</v>
      </c>
      <c r="B68" s="3"/>
      <c r="C68" s="7"/>
      <c r="D68" s="162"/>
      <c r="E68" s="178"/>
    </row>
    <row r="69" spans="1:5" ht="21.75" customHeight="1">
      <c r="A69" s="3"/>
      <c r="B69" s="3"/>
      <c r="C69" s="7"/>
      <c r="D69" s="162"/>
      <c r="E69" s="178"/>
    </row>
    <row r="70" spans="1:5" ht="21.75" customHeight="1">
      <c r="A70" s="3"/>
      <c r="B70" s="3"/>
      <c r="C70" s="7"/>
      <c r="D70" s="162"/>
      <c r="E70" s="178"/>
    </row>
    <row r="71" spans="1:5" ht="21.75" customHeight="1">
      <c r="A71" s="3"/>
      <c r="B71" s="3"/>
      <c r="C71" s="7"/>
      <c r="D71" s="162"/>
      <c r="E71" s="178"/>
    </row>
    <row r="72" spans="1:5" ht="21.75" customHeight="1">
      <c r="A72" s="3"/>
      <c r="B72" s="3"/>
      <c r="C72" s="7"/>
      <c r="D72" s="162"/>
      <c r="E72" s="178"/>
    </row>
    <row r="73" spans="1:5" ht="21.75" customHeight="1">
      <c r="A73" s="277"/>
      <c r="B73" s="273"/>
      <c r="C73" s="7"/>
      <c r="D73" s="159"/>
      <c r="E73" s="178"/>
    </row>
    <row r="74" spans="1:6" ht="23.25" customHeight="1">
      <c r="A74" s="15"/>
      <c r="B74" s="16"/>
      <c r="C74" s="17"/>
      <c r="D74" s="164">
        <f>SUM(D43:D73)</f>
        <v>1418764.3900000001</v>
      </c>
      <c r="E74" s="180">
        <f>SUM(E65:E73)</f>
        <v>1418764.39</v>
      </c>
      <c r="F74" s="182"/>
    </row>
    <row r="75" spans="1:5" ht="23.25" customHeight="1">
      <c r="A75" s="275" t="s">
        <v>70</v>
      </c>
      <c r="B75" s="275"/>
      <c r="C75" s="275"/>
      <c r="D75" s="275"/>
      <c r="E75" s="275"/>
    </row>
    <row r="76" spans="1:5" ht="23.25" customHeight="1">
      <c r="A76" s="286" t="s">
        <v>288</v>
      </c>
      <c r="B76" s="286"/>
      <c r="C76" s="286"/>
      <c r="D76" s="286"/>
      <c r="E76" s="286"/>
    </row>
    <row r="77" spans="1:5" ht="23.25" customHeight="1">
      <c r="A77" s="279"/>
      <c r="B77" s="279"/>
      <c r="C77" s="279"/>
      <c r="D77" s="279"/>
      <c r="E77" s="279"/>
    </row>
    <row r="78" spans="1:5" ht="23.25" customHeight="1">
      <c r="A78" s="18" t="s">
        <v>56</v>
      </c>
      <c r="B78" s="281" t="s">
        <v>57</v>
      </c>
      <c r="C78" s="282"/>
      <c r="D78" s="281" t="s">
        <v>58</v>
      </c>
      <c r="E78" s="282"/>
    </row>
    <row r="79" spans="1:5" ht="23.25" customHeight="1">
      <c r="A79" s="20"/>
      <c r="B79" s="27"/>
      <c r="C79" s="20"/>
      <c r="D79" s="165"/>
      <c r="E79" s="167"/>
    </row>
    <row r="80" spans="1:5" ht="23.25" customHeight="1">
      <c r="A80" s="22" t="s">
        <v>139</v>
      </c>
      <c r="B80" s="278" t="s">
        <v>140</v>
      </c>
      <c r="C80" s="280"/>
      <c r="D80" s="284" t="s">
        <v>139</v>
      </c>
      <c r="E80" s="288"/>
    </row>
    <row r="81" spans="1:5" ht="23.25" customHeight="1">
      <c r="A81" s="20"/>
      <c r="B81" s="20"/>
      <c r="C81" s="20"/>
      <c r="D81" s="167"/>
      <c r="E81" s="167"/>
    </row>
    <row r="82" spans="1:5" ht="23.25" customHeight="1">
      <c r="A82" s="20"/>
      <c r="B82" s="20"/>
      <c r="C82" s="20"/>
      <c r="D82" s="167"/>
      <c r="E82" s="167"/>
    </row>
    <row r="83" spans="1:5" ht="23.25" customHeight="1">
      <c r="A83" s="20"/>
      <c r="B83" s="20"/>
      <c r="C83" s="20"/>
      <c r="D83" s="167"/>
      <c r="E83" s="167"/>
    </row>
    <row r="84" spans="1:5" ht="23.25" customHeight="1">
      <c r="A84" s="20"/>
      <c r="B84" s="20"/>
      <c r="C84" s="20"/>
      <c r="D84" s="167"/>
      <c r="E84" s="167"/>
    </row>
    <row r="85" spans="1:5" ht="23.25" customHeight="1">
      <c r="A85" s="266" t="s">
        <v>76</v>
      </c>
      <c r="B85" s="266"/>
      <c r="C85" s="266"/>
      <c r="D85" s="266"/>
      <c r="E85" s="266"/>
    </row>
    <row r="86" spans="1:5" ht="23.25" customHeight="1">
      <c r="A86" s="19" t="s">
        <v>71</v>
      </c>
      <c r="B86" s="19"/>
      <c r="C86" s="19"/>
      <c r="D86" s="156"/>
      <c r="E86" s="183" t="s">
        <v>289</v>
      </c>
    </row>
    <row r="87" spans="1:5" ht="23.25" customHeight="1">
      <c r="A87" s="267" t="s">
        <v>72</v>
      </c>
      <c r="B87" s="267"/>
      <c r="C87" s="267"/>
      <c r="D87" s="267"/>
      <c r="E87" s="172" t="s">
        <v>290</v>
      </c>
    </row>
    <row r="88" spans="1:5" ht="23.25" customHeight="1">
      <c r="A88" s="11" t="s">
        <v>136</v>
      </c>
      <c r="B88" s="11"/>
      <c r="C88" s="12"/>
      <c r="D88" s="157"/>
      <c r="E88" s="157"/>
    </row>
    <row r="89" spans="1:5" ht="23.25" customHeight="1">
      <c r="A89" s="287" t="s">
        <v>1</v>
      </c>
      <c r="B89" s="269"/>
      <c r="C89" s="10" t="s">
        <v>2</v>
      </c>
      <c r="D89" s="158"/>
      <c r="E89" s="174" t="s">
        <v>4</v>
      </c>
    </row>
    <row r="90" spans="1:5" ht="23.25" customHeight="1">
      <c r="A90" s="277" t="s">
        <v>152</v>
      </c>
      <c r="B90" s="273"/>
      <c r="C90" s="8">
        <v>821</v>
      </c>
      <c r="D90" s="159">
        <v>35133.55</v>
      </c>
      <c r="E90" s="178"/>
    </row>
    <row r="91" spans="1:5" ht="23.25" customHeight="1" hidden="1">
      <c r="A91" s="2" t="s">
        <v>220</v>
      </c>
      <c r="B91" s="6"/>
      <c r="C91" s="8">
        <v>3000</v>
      </c>
      <c r="D91" s="159"/>
      <c r="E91" s="178"/>
    </row>
    <row r="92" spans="1:5" ht="23.25" customHeight="1">
      <c r="A92" s="277" t="s">
        <v>154</v>
      </c>
      <c r="B92" s="273"/>
      <c r="C92" s="7" t="s">
        <v>164</v>
      </c>
      <c r="D92" s="159"/>
      <c r="E92" s="178">
        <v>18499.5</v>
      </c>
    </row>
    <row r="93" spans="1:7" ht="23.25" customHeight="1">
      <c r="A93" s="3" t="s">
        <v>153</v>
      </c>
      <c r="B93" s="6"/>
      <c r="C93" s="7" t="s">
        <v>165</v>
      </c>
      <c r="D93" s="160"/>
      <c r="E93" s="178">
        <v>11797.05</v>
      </c>
      <c r="G93" s="182"/>
    </row>
    <row r="94" spans="1:7" ht="23.25" customHeight="1">
      <c r="A94" s="3" t="s">
        <v>188</v>
      </c>
      <c r="B94" s="6"/>
      <c r="C94" s="7" t="s">
        <v>187</v>
      </c>
      <c r="D94" s="169"/>
      <c r="E94" s="178">
        <v>1400</v>
      </c>
      <c r="G94" s="182"/>
    </row>
    <row r="95" spans="1:5" ht="23.25" customHeight="1" hidden="1">
      <c r="A95" s="2" t="s">
        <v>155</v>
      </c>
      <c r="B95" s="6"/>
      <c r="C95" s="7" t="s">
        <v>181</v>
      </c>
      <c r="D95" s="162"/>
      <c r="E95" s="178"/>
    </row>
    <row r="96" spans="1:5" ht="23.25" customHeight="1">
      <c r="A96" s="2" t="s">
        <v>156</v>
      </c>
      <c r="B96" s="6"/>
      <c r="C96" s="7" t="s">
        <v>161</v>
      </c>
      <c r="D96" s="162"/>
      <c r="E96" s="178">
        <v>97</v>
      </c>
    </row>
    <row r="97" spans="1:5" ht="23.25" customHeight="1" hidden="1">
      <c r="A97" s="2" t="s">
        <v>221</v>
      </c>
      <c r="B97" s="6"/>
      <c r="C97" s="7" t="s">
        <v>222</v>
      </c>
      <c r="D97" s="162"/>
      <c r="E97" s="178"/>
    </row>
    <row r="98" spans="1:5" ht="23.25" customHeight="1">
      <c r="A98" s="2" t="s">
        <v>157</v>
      </c>
      <c r="B98" s="6"/>
      <c r="C98" s="7" t="s">
        <v>162</v>
      </c>
      <c r="D98" s="162"/>
      <c r="E98" s="178">
        <v>40</v>
      </c>
    </row>
    <row r="99" spans="1:5" ht="23.25" customHeight="1" hidden="1">
      <c r="A99" s="2" t="s">
        <v>200</v>
      </c>
      <c r="B99" s="6"/>
      <c r="C99" s="7" t="s">
        <v>201</v>
      </c>
      <c r="D99" s="162"/>
      <c r="E99" s="178"/>
    </row>
    <row r="100" spans="1:5" ht="23.25" customHeight="1" hidden="1">
      <c r="A100" s="3" t="s">
        <v>155</v>
      </c>
      <c r="B100" s="1"/>
      <c r="C100" s="7" t="s">
        <v>16</v>
      </c>
      <c r="D100" s="169"/>
      <c r="E100" s="178"/>
    </row>
    <row r="101" spans="1:5" ht="23.25" customHeight="1" hidden="1">
      <c r="A101" s="2" t="s">
        <v>189</v>
      </c>
      <c r="B101" s="6"/>
      <c r="C101" s="7" t="s">
        <v>163</v>
      </c>
      <c r="D101" s="162"/>
      <c r="E101" s="178"/>
    </row>
    <row r="102" spans="1:5" ht="23.25" customHeight="1" hidden="1">
      <c r="A102" s="2" t="s">
        <v>190</v>
      </c>
      <c r="B102" s="6"/>
      <c r="C102" s="7" t="s">
        <v>180</v>
      </c>
      <c r="D102" s="162"/>
      <c r="E102" s="178"/>
    </row>
    <row r="103" spans="1:5" ht="23.25" customHeight="1" hidden="1">
      <c r="A103" s="2" t="s">
        <v>191</v>
      </c>
      <c r="B103" s="6"/>
      <c r="C103" s="7" t="s">
        <v>173</v>
      </c>
      <c r="D103" s="162"/>
      <c r="E103" s="178"/>
    </row>
    <row r="104" spans="1:5" ht="23.25" customHeight="1" hidden="1">
      <c r="A104" s="2" t="s">
        <v>192</v>
      </c>
      <c r="B104" s="6"/>
      <c r="C104" s="7" t="s">
        <v>173</v>
      </c>
      <c r="D104" s="162"/>
      <c r="E104" s="178"/>
    </row>
    <row r="105" spans="1:5" ht="23.25" customHeight="1" hidden="1">
      <c r="A105" s="2" t="s">
        <v>193</v>
      </c>
      <c r="B105" s="6"/>
      <c r="C105" s="7" t="s">
        <v>174</v>
      </c>
      <c r="D105" s="162"/>
      <c r="E105" s="178"/>
    </row>
    <row r="106" spans="1:5" ht="23.25" customHeight="1" hidden="1">
      <c r="A106" s="2" t="s">
        <v>194</v>
      </c>
      <c r="B106" s="6"/>
      <c r="C106" s="7" t="s">
        <v>175</v>
      </c>
      <c r="D106" s="162"/>
      <c r="E106" s="178"/>
    </row>
    <row r="107" spans="1:5" ht="23.25" customHeight="1" hidden="1">
      <c r="A107" s="2" t="s">
        <v>195</v>
      </c>
      <c r="B107" s="6"/>
      <c r="C107" s="7" t="s">
        <v>176</v>
      </c>
      <c r="D107" s="162"/>
      <c r="E107" s="178"/>
    </row>
    <row r="108" spans="1:5" ht="23.25" customHeight="1" hidden="1">
      <c r="A108" s="2" t="s">
        <v>196</v>
      </c>
      <c r="B108" s="6"/>
      <c r="C108" s="7" t="s">
        <v>185</v>
      </c>
      <c r="D108" s="162"/>
      <c r="E108" s="178"/>
    </row>
    <row r="109" spans="1:5" ht="23.25" customHeight="1" hidden="1">
      <c r="A109" s="2" t="s">
        <v>197</v>
      </c>
      <c r="B109" s="6"/>
      <c r="C109" s="7" t="s">
        <v>178</v>
      </c>
      <c r="D109" s="162"/>
      <c r="E109" s="178"/>
    </row>
    <row r="110" spans="1:5" ht="23.25" customHeight="1" hidden="1">
      <c r="A110" s="2" t="s">
        <v>198</v>
      </c>
      <c r="B110" s="6"/>
      <c r="C110" s="7" t="s">
        <v>177</v>
      </c>
      <c r="D110" s="162"/>
      <c r="E110" s="178"/>
    </row>
    <row r="111" spans="1:5" ht="23.25" customHeight="1">
      <c r="A111" s="2" t="s">
        <v>199</v>
      </c>
      <c r="B111" s="6"/>
      <c r="C111" s="7" t="s">
        <v>179</v>
      </c>
      <c r="D111" s="162"/>
      <c r="E111" s="178">
        <v>3300</v>
      </c>
    </row>
    <row r="112" spans="1:5" ht="23.25" customHeight="1" hidden="1">
      <c r="A112" s="2" t="s">
        <v>275</v>
      </c>
      <c r="B112" s="6"/>
      <c r="C112" s="7"/>
      <c r="D112" s="162"/>
      <c r="E112" s="178"/>
    </row>
    <row r="113" spans="1:5" ht="23.25" customHeight="1" hidden="1">
      <c r="A113" s="2" t="s">
        <v>228</v>
      </c>
      <c r="B113" s="6"/>
      <c r="C113" s="7" t="s">
        <v>227</v>
      </c>
      <c r="D113" s="162"/>
      <c r="E113" s="178"/>
    </row>
    <row r="114" spans="1:5" ht="23.25" customHeight="1">
      <c r="A114" s="2"/>
      <c r="B114" s="6"/>
      <c r="C114" s="7"/>
      <c r="D114" s="162"/>
      <c r="E114" s="178"/>
    </row>
    <row r="115" spans="1:5" ht="23.25" customHeight="1">
      <c r="A115" s="2"/>
      <c r="B115" s="6"/>
      <c r="C115" s="7"/>
      <c r="D115" s="162"/>
      <c r="E115" s="178"/>
    </row>
    <row r="116" spans="1:5" ht="23.25" customHeight="1">
      <c r="A116" s="2"/>
      <c r="B116" s="6"/>
      <c r="C116" s="7"/>
      <c r="D116" s="162"/>
      <c r="E116" s="178"/>
    </row>
    <row r="117" spans="1:5" ht="23.25" customHeight="1">
      <c r="A117" s="2"/>
      <c r="B117" s="6"/>
      <c r="C117" s="7"/>
      <c r="D117" s="162"/>
      <c r="E117" s="178"/>
    </row>
    <row r="118" spans="1:5" ht="23.25" customHeight="1">
      <c r="A118" s="2"/>
      <c r="B118" s="6"/>
      <c r="C118" s="7"/>
      <c r="D118" s="162"/>
      <c r="E118" s="178"/>
    </row>
    <row r="119" spans="1:5" ht="23.25" customHeight="1">
      <c r="A119" s="2"/>
      <c r="B119" s="6"/>
      <c r="C119" s="7"/>
      <c r="D119" s="162"/>
      <c r="E119" s="178"/>
    </row>
    <row r="120" spans="1:5" ht="23.25" customHeight="1">
      <c r="A120" s="2"/>
      <c r="B120" s="6"/>
      <c r="C120" s="7"/>
      <c r="D120" s="162"/>
      <c r="E120" s="178"/>
    </row>
    <row r="121" spans="1:5" ht="23.25" customHeight="1">
      <c r="A121" s="2"/>
      <c r="B121" s="6"/>
      <c r="C121" s="7"/>
      <c r="D121" s="162"/>
      <c r="E121" s="178"/>
    </row>
    <row r="122" spans="1:5" ht="23.25" customHeight="1">
      <c r="A122" s="2"/>
      <c r="B122" s="6"/>
      <c r="C122" s="7"/>
      <c r="D122" s="162"/>
      <c r="E122" s="178"/>
    </row>
    <row r="123" spans="1:5" ht="23.25" customHeight="1">
      <c r="A123" s="2"/>
      <c r="B123" s="6"/>
      <c r="C123" s="7"/>
      <c r="D123" s="162"/>
      <c r="E123" s="178"/>
    </row>
    <row r="124" spans="1:5" ht="23.25" customHeight="1">
      <c r="A124" s="3"/>
      <c r="B124" s="1"/>
      <c r="C124" s="26"/>
      <c r="D124" s="162"/>
      <c r="E124" s="178"/>
    </row>
    <row r="125" spans="1:6" ht="23.25" customHeight="1">
      <c r="A125" s="15"/>
      <c r="B125" s="16"/>
      <c r="C125" s="17"/>
      <c r="D125" s="164">
        <f>SUM(D90:D91)</f>
        <v>35133.55</v>
      </c>
      <c r="E125" s="180">
        <f>SUM(E90:E123)</f>
        <v>35133.55</v>
      </c>
      <c r="F125" s="182"/>
    </row>
    <row r="126" spans="1:5" ht="23.25" customHeight="1">
      <c r="A126" s="275" t="s">
        <v>70</v>
      </c>
      <c r="B126" s="275"/>
      <c r="C126" s="275"/>
      <c r="D126" s="275"/>
      <c r="E126" s="275"/>
    </row>
    <row r="127" spans="1:5" ht="23.25" customHeight="1">
      <c r="A127" s="286" t="s">
        <v>291</v>
      </c>
      <c r="B127" s="286"/>
      <c r="C127" s="286"/>
      <c r="D127" s="286"/>
      <c r="E127" s="286"/>
    </row>
    <row r="128" spans="1:5" ht="23.25" customHeight="1">
      <c r="A128" s="279"/>
      <c r="B128" s="279"/>
      <c r="C128" s="279"/>
      <c r="D128" s="279"/>
      <c r="E128" s="279"/>
    </row>
    <row r="129" spans="1:5" ht="23.25" customHeight="1">
      <c r="A129" s="18" t="s">
        <v>56</v>
      </c>
      <c r="B129" s="281" t="s">
        <v>57</v>
      </c>
      <c r="C129" s="282"/>
      <c r="D129" s="281" t="s">
        <v>58</v>
      </c>
      <c r="E129" s="282"/>
    </row>
    <row r="130" spans="1:5" ht="23.25" customHeight="1">
      <c r="A130" s="4"/>
      <c r="B130" s="14"/>
      <c r="C130" s="4"/>
      <c r="D130" s="170"/>
      <c r="E130" s="169"/>
    </row>
    <row r="131" spans="1:5" ht="23.25" customHeight="1">
      <c r="A131" s="22" t="s">
        <v>139</v>
      </c>
      <c r="B131" s="278" t="s">
        <v>140</v>
      </c>
      <c r="C131" s="280"/>
      <c r="D131" s="284" t="s">
        <v>139</v>
      </c>
      <c r="E131" s="288"/>
    </row>
  </sheetData>
  <sheetProtection/>
  <mergeCells count="48">
    <mergeCell ref="A85:E85"/>
    <mergeCell ref="B80:C80"/>
    <mergeCell ref="A51:B51"/>
    <mergeCell ref="A46:B46"/>
    <mergeCell ref="A58:B58"/>
    <mergeCell ref="B131:C131"/>
    <mergeCell ref="D131:E131"/>
    <mergeCell ref="A54:B54"/>
    <mergeCell ref="A56:B56"/>
    <mergeCell ref="D80:E80"/>
    <mergeCell ref="A87:D87"/>
    <mergeCell ref="B78:C78"/>
    <mergeCell ref="D33:E33"/>
    <mergeCell ref="D31:E31"/>
    <mergeCell ref="A40:D40"/>
    <mergeCell ref="A49:B49"/>
    <mergeCell ref="B31:C31"/>
    <mergeCell ref="A38:E38"/>
    <mergeCell ref="A76:E76"/>
    <mergeCell ref="A77:E77"/>
    <mergeCell ref="D78:E78"/>
    <mergeCell ref="A75:E75"/>
    <mergeCell ref="A26:B26"/>
    <mergeCell ref="A30:E30"/>
    <mergeCell ref="A42:B42"/>
    <mergeCell ref="A28:E28"/>
    <mergeCell ref="A29:E29"/>
    <mergeCell ref="B33:C33"/>
    <mergeCell ref="A73:B73"/>
    <mergeCell ref="A52:B52"/>
    <mergeCell ref="A13:B13"/>
    <mergeCell ref="A1:E1"/>
    <mergeCell ref="A5:B5"/>
    <mergeCell ref="A3:D3"/>
    <mergeCell ref="A11:B11"/>
    <mergeCell ref="A8:B8"/>
    <mergeCell ref="A7:B7"/>
    <mergeCell ref="A14:B14"/>
    <mergeCell ref="B129:C129"/>
    <mergeCell ref="D129:E129"/>
    <mergeCell ref="A55:B55"/>
    <mergeCell ref="A60:B60"/>
    <mergeCell ref="A127:E127"/>
    <mergeCell ref="A128:E128"/>
    <mergeCell ref="A89:B89"/>
    <mergeCell ref="A126:E126"/>
    <mergeCell ref="A90:B90"/>
    <mergeCell ref="A92:B92"/>
  </mergeCells>
  <printOptions/>
  <pageMargins left="0.69" right="0.22" top="0.84" bottom="0.1" header="0.78" footer="0.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1" sqref="A11:H11"/>
    </sheetView>
  </sheetViews>
  <sheetFormatPr defaultColWidth="9.140625" defaultRowHeight="12.75"/>
  <cols>
    <col min="1" max="1" width="6.00390625" style="91" customWidth="1"/>
    <col min="2" max="2" width="8.8515625" style="91" customWidth="1"/>
    <col min="3" max="5" width="9.140625" style="91" customWidth="1"/>
    <col min="6" max="6" width="13.28125" style="91" customWidth="1"/>
    <col min="7" max="7" width="15.8515625" style="91" customWidth="1"/>
    <col min="8" max="8" width="16.7109375" style="103" customWidth="1"/>
    <col min="9" max="9" width="12.7109375" style="91" bestFit="1" customWidth="1"/>
    <col min="10" max="16384" width="9.140625" style="91" customWidth="1"/>
  </cols>
  <sheetData>
    <row r="1" spans="1:8" ht="24">
      <c r="A1" s="226" t="s">
        <v>110</v>
      </c>
      <c r="B1" s="226"/>
      <c r="C1" s="226"/>
      <c r="D1" s="226"/>
      <c r="E1" s="226"/>
      <c r="F1" s="226"/>
      <c r="G1" s="226"/>
      <c r="H1" s="226"/>
    </row>
    <row r="2" spans="1:8" ht="24">
      <c r="A2" s="226" t="s">
        <v>279</v>
      </c>
      <c r="B2" s="226"/>
      <c r="C2" s="226"/>
      <c r="D2" s="226"/>
      <c r="E2" s="226"/>
      <c r="F2" s="226"/>
      <c r="G2" s="226"/>
      <c r="H2" s="226"/>
    </row>
    <row r="3" spans="1:8" ht="24">
      <c r="A3" s="226" t="s">
        <v>235</v>
      </c>
      <c r="B3" s="226"/>
      <c r="C3" s="226"/>
      <c r="D3" s="226"/>
      <c r="E3" s="226"/>
      <c r="F3" s="226"/>
      <c r="G3" s="226"/>
      <c r="H3" s="226"/>
    </row>
    <row r="5" spans="1:8" ht="24">
      <c r="A5" s="94" t="s">
        <v>236</v>
      </c>
      <c r="B5" s="94"/>
      <c r="C5" s="94"/>
      <c r="D5" s="94"/>
      <c r="E5" s="94"/>
      <c r="F5" s="94"/>
      <c r="G5" s="94"/>
      <c r="H5" s="146">
        <v>7356.43</v>
      </c>
    </row>
    <row r="6" spans="1:8" ht="24.75" thickBot="1">
      <c r="A6" s="94"/>
      <c r="B6" s="94"/>
      <c r="C6" s="94"/>
      <c r="D6" s="94"/>
      <c r="E6" s="94"/>
      <c r="F6" s="94"/>
      <c r="G6" s="94"/>
      <c r="H6" s="126">
        <v>9311.94</v>
      </c>
    </row>
    <row r="7" spans="1:8" ht="24.75" thickTop="1">
      <c r="A7" s="94"/>
      <c r="B7" s="94"/>
      <c r="C7" s="94"/>
      <c r="D7" s="94"/>
      <c r="E7" s="94"/>
      <c r="F7" s="94"/>
      <c r="G7" s="94"/>
      <c r="H7" s="146"/>
    </row>
    <row r="8" spans="1:8" ht="24">
      <c r="A8" s="94"/>
      <c r="B8" s="94"/>
      <c r="C8" s="94"/>
      <c r="D8" s="94"/>
      <c r="E8" s="94"/>
      <c r="F8" s="94"/>
      <c r="G8" s="94"/>
      <c r="H8" s="146"/>
    </row>
    <row r="9" spans="1:8" ht="24">
      <c r="A9" s="226" t="s">
        <v>215</v>
      </c>
      <c r="B9" s="226"/>
      <c r="C9" s="226"/>
      <c r="D9" s="226"/>
      <c r="E9" s="226"/>
      <c r="F9" s="226"/>
      <c r="G9" s="226"/>
      <c r="H9" s="226"/>
    </row>
    <row r="10" spans="1:8" ht="24">
      <c r="A10" s="226" t="s">
        <v>279</v>
      </c>
      <c r="B10" s="226"/>
      <c r="C10" s="226"/>
      <c r="D10" s="226"/>
      <c r="E10" s="226"/>
      <c r="F10" s="226"/>
      <c r="G10" s="226"/>
      <c r="H10" s="226"/>
    </row>
    <row r="11" spans="1:8" ht="24">
      <c r="A11" s="226" t="s">
        <v>237</v>
      </c>
      <c r="B11" s="226"/>
      <c r="C11" s="226"/>
      <c r="D11" s="226"/>
      <c r="E11" s="226"/>
      <c r="F11" s="226"/>
      <c r="G11" s="226"/>
      <c r="H11" s="226"/>
    </row>
    <row r="12" spans="1:8" ht="24">
      <c r="A12" s="94"/>
      <c r="B12" s="94"/>
      <c r="C12" s="94"/>
      <c r="D12" s="94"/>
      <c r="E12" s="94"/>
      <c r="F12" s="94"/>
      <c r="G12" s="94"/>
      <c r="H12" s="146"/>
    </row>
    <row r="13" spans="1:8" ht="24.75" customHeight="1">
      <c r="A13" s="94" t="s">
        <v>22</v>
      </c>
      <c r="B13" s="94"/>
      <c r="C13" s="94"/>
      <c r="D13" s="94"/>
      <c r="E13" s="94"/>
      <c r="F13" s="94"/>
      <c r="G13" s="94"/>
      <c r="H13" s="146">
        <f>SUM(G15:G26)</f>
        <v>2594000</v>
      </c>
    </row>
    <row r="14" spans="1:8" ht="24" hidden="1">
      <c r="A14" s="94"/>
      <c r="B14" s="94"/>
      <c r="C14" s="94"/>
      <c r="D14" s="94"/>
      <c r="E14" s="94"/>
      <c r="F14" s="94"/>
      <c r="G14" s="94"/>
      <c r="H14" s="146"/>
    </row>
    <row r="15" spans="1:8" ht="24">
      <c r="A15" s="94"/>
      <c r="B15" s="207" t="s">
        <v>238</v>
      </c>
      <c r="C15" s="207"/>
      <c r="D15" s="207"/>
      <c r="E15" s="207"/>
      <c r="F15" s="207"/>
      <c r="G15" s="208">
        <v>179500</v>
      </c>
      <c r="H15" s="146"/>
    </row>
    <row r="16" spans="1:8" ht="24">
      <c r="A16" s="94"/>
      <c r="B16" s="207" t="s">
        <v>239</v>
      </c>
      <c r="C16" s="207"/>
      <c r="D16" s="207"/>
      <c r="E16" s="207"/>
      <c r="F16" s="207"/>
      <c r="G16" s="208">
        <v>249000</v>
      </c>
      <c r="H16" s="146"/>
    </row>
    <row r="17" spans="1:8" ht="24" hidden="1">
      <c r="A17" s="94"/>
      <c r="B17" s="207"/>
      <c r="C17" s="207"/>
      <c r="D17" s="207"/>
      <c r="E17" s="207"/>
      <c r="F17" s="207"/>
      <c r="G17" s="208"/>
      <c r="H17" s="146"/>
    </row>
    <row r="18" spans="1:8" ht="24">
      <c r="A18" s="94"/>
      <c r="B18" s="207" t="s">
        <v>240</v>
      </c>
      <c r="C18" s="207"/>
      <c r="D18" s="207"/>
      <c r="E18" s="207"/>
      <c r="F18" s="207"/>
      <c r="G18" s="208">
        <v>2500</v>
      </c>
      <c r="H18" s="146"/>
    </row>
    <row r="19" spans="1:8" ht="24">
      <c r="A19" s="94"/>
      <c r="B19" s="207" t="s">
        <v>241</v>
      </c>
      <c r="C19" s="207"/>
      <c r="D19" s="207"/>
      <c r="E19" s="207"/>
      <c r="F19" s="207"/>
      <c r="G19" s="208">
        <v>198000</v>
      </c>
      <c r="H19" s="146"/>
    </row>
    <row r="20" spans="1:8" ht="24" hidden="1">
      <c r="A20" s="94"/>
      <c r="B20" s="207"/>
      <c r="C20" s="207"/>
      <c r="D20" s="207"/>
      <c r="E20" s="207"/>
      <c r="F20" s="207"/>
      <c r="G20" s="208"/>
      <c r="H20" s="146"/>
    </row>
    <row r="21" spans="1:8" ht="24" hidden="1">
      <c r="A21" s="94"/>
      <c r="B21" s="207"/>
      <c r="C21" s="207"/>
      <c r="D21" s="207"/>
      <c r="E21" s="207"/>
      <c r="F21" s="207"/>
      <c r="G21" s="208"/>
      <c r="H21" s="146"/>
    </row>
    <row r="22" spans="1:8" ht="24">
      <c r="A22" s="94"/>
      <c r="B22" s="207" t="s">
        <v>242</v>
      </c>
      <c r="C22" s="207"/>
      <c r="D22" s="207"/>
      <c r="E22" s="207"/>
      <c r="F22" s="207"/>
      <c r="G22" s="208">
        <v>446900</v>
      </c>
      <c r="H22" s="146"/>
    </row>
    <row r="23" spans="1:8" ht="24">
      <c r="A23" s="94"/>
      <c r="B23" s="207" t="s">
        <v>243</v>
      </c>
      <c r="C23" s="207"/>
      <c r="D23" s="207"/>
      <c r="E23" s="207"/>
      <c r="F23" s="207"/>
      <c r="G23" s="208">
        <v>264000</v>
      </c>
      <c r="H23" s="146"/>
    </row>
    <row r="24" spans="1:8" ht="24">
      <c r="A24" s="94"/>
      <c r="B24" s="207" t="s">
        <v>245</v>
      </c>
      <c r="C24" s="207"/>
      <c r="D24" s="207"/>
      <c r="E24" s="207"/>
      <c r="F24" s="207"/>
      <c r="G24" s="208">
        <v>55500</v>
      </c>
      <c r="H24" s="146"/>
    </row>
    <row r="25" spans="1:8" ht="24">
      <c r="A25" s="94"/>
      <c r="B25" s="207" t="s">
        <v>246</v>
      </c>
      <c r="C25" s="209"/>
      <c r="D25" s="207"/>
      <c r="E25" s="207"/>
      <c r="F25" s="207"/>
      <c r="G25" s="208">
        <v>840000</v>
      </c>
      <c r="H25" s="77"/>
    </row>
    <row r="26" spans="1:8" ht="24">
      <c r="A26" s="94"/>
      <c r="B26" s="207" t="s">
        <v>244</v>
      </c>
      <c r="C26" s="207"/>
      <c r="D26" s="207"/>
      <c r="E26" s="207"/>
      <c r="F26" s="207"/>
      <c r="G26" s="208">
        <v>358600</v>
      </c>
      <c r="H26" s="146"/>
    </row>
    <row r="27" spans="8:9" ht="24.75" thickBot="1">
      <c r="H27" s="126">
        <f>SUM(G15:G26)</f>
        <v>2594000</v>
      </c>
      <c r="I27" s="188"/>
    </row>
    <row r="28" ht="24.75" thickTop="1"/>
  </sheetData>
  <sheetProtection/>
  <mergeCells count="6">
    <mergeCell ref="A10:H10"/>
    <mergeCell ref="A11:H11"/>
    <mergeCell ref="A1:H1"/>
    <mergeCell ref="A2:H2"/>
    <mergeCell ref="A3:H3"/>
    <mergeCell ref="A9:H9"/>
  </mergeCells>
  <printOptions/>
  <pageMargins left="0.75" right="0.27" top="0.69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3">
      <selection activeCell="H29" sqref="H29"/>
    </sheetView>
  </sheetViews>
  <sheetFormatPr defaultColWidth="9.140625" defaultRowHeight="12.75"/>
  <cols>
    <col min="1" max="1" width="9.7109375" style="91" customWidth="1"/>
    <col min="2" max="7" width="9.140625" style="91" customWidth="1"/>
    <col min="8" max="8" width="16.7109375" style="103" customWidth="1"/>
    <col min="9" max="16384" width="9.140625" style="91" customWidth="1"/>
  </cols>
  <sheetData>
    <row r="1" spans="1:8" ht="24">
      <c r="A1" s="226" t="s">
        <v>247</v>
      </c>
      <c r="B1" s="226"/>
      <c r="C1" s="226"/>
      <c r="D1" s="226"/>
      <c r="E1" s="226"/>
      <c r="F1" s="226"/>
      <c r="G1" s="226"/>
      <c r="H1" s="226"/>
    </row>
    <row r="2" spans="1:8" ht="24">
      <c r="A2" s="226" t="s">
        <v>279</v>
      </c>
      <c r="B2" s="226"/>
      <c r="C2" s="226"/>
      <c r="D2" s="226"/>
      <c r="E2" s="226"/>
      <c r="F2" s="226"/>
      <c r="G2" s="226"/>
      <c r="H2" s="226"/>
    </row>
    <row r="3" spans="1:8" ht="24">
      <c r="A3" s="226" t="s">
        <v>253</v>
      </c>
      <c r="B3" s="226"/>
      <c r="C3" s="226"/>
      <c r="D3" s="226"/>
      <c r="E3" s="226"/>
      <c r="F3" s="226"/>
      <c r="G3" s="226"/>
      <c r="H3" s="226"/>
    </row>
    <row r="4" ht="23.25" customHeight="1"/>
    <row r="5" spans="1:8" ht="24">
      <c r="A5" s="91" t="s">
        <v>112</v>
      </c>
      <c r="H5" s="103">
        <v>18499.5</v>
      </c>
    </row>
    <row r="6" spans="1:8" ht="24">
      <c r="A6" s="91" t="s">
        <v>111</v>
      </c>
      <c r="H6" s="103">
        <v>14373.06</v>
      </c>
    </row>
    <row r="7" spans="1:8" ht="24">
      <c r="A7" s="91" t="s">
        <v>113</v>
      </c>
      <c r="H7" s="103">
        <v>1400</v>
      </c>
    </row>
    <row r="8" spans="1:8" ht="24">
      <c r="A8" s="91" t="s">
        <v>114</v>
      </c>
      <c r="H8" s="103">
        <v>792749.59</v>
      </c>
    </row>
    <row r="9" spans="1:8" ht="24">
      <c r="A9" s="91" t="s">
        <v>115</v>
      </c>
      <c r="H9" s="103">
        <v>900377.22</v>
      </c>
    </row>
    <row r="10" spans="1:8" ht="24">
      <c r="A10" s="91" t="s">
        <v>116</v>
      </c>
      <c r="H10" s="103">
        <v>24182.62</v>
      </c>
    </row>
    <row r="11" spans="1:8" ht="24">
      <c r="A11" s="91" t="s">
        <v>117</v>
      </c>
      <c r="H11" s="103">
        <v>413078.24</v>
      </c>
    </row>
    <row r="12" spans="1:8" ht="24">
      <c r="A12" s="91" t="s">
        <v>118</v>
      </c>
      <c r="H12" s="103">
        <v>628529.85</v>
      </c>
    </row>
    <row r="13" spans="1:8" ht="24">
      <c r="A13" s="91" t="s">
        <v>119</v>
      </c>
      <c r="H13" s="103">
        <v>28974.35</v>
      </c>
    </row>
    <row r="14" spans="1:8" ht="24">
      <c r="A14" s="91" t="s">
        <v>120</v>
      </c>
      <c r="H14" s="103">
        <v>21120.45</v>
      </c>
    </row>
    <row r="15" spans="1:8" ht="24">
      <c r="A15" s="91" t="s">
        <v>121</v>
      </c>
      <c r="H15" s="103">
        <v>282843</v>
      </c>
    </row>
    <row r="16" spans="1:8" ht="24.75" customHeight="1">
      <c r="A16" s="91" t="s">
        <v>122</v>
      </c>
      <c r="H16" s="103">
        <v>542</v>
      </c>
    </row>
    <row r="17" spans="1:8" ht="24" hidden="1">
      <c r="A17" s="91" t="s">
        <v>135</v>
      </c>
      <c r="H17" s="103">
        <v>0</v>
      </c>
    </row>
    <row r="18" spans="1:8" ht="24">
      <c r="A18" s="91" t="s">
        <v>271</v>
      </c>
      <c r="H18" s="103">
        <v>100</v>
      </c>
    </row>
    <row r="19" spans="1:8" ht="24" hidden="1">
      <c r="A19" s="91" t="s">
        <v>214</v>
      </c>
      <c r="H19" s="103">
        <v>0</v>
      </c>
    </row>
    <row r="20" spans="1:8" ht="24">
      <c r="A20" s="91" t="s">
        <v>123</v>
      </c>
      <c r="H20" s="103">
        <v>180</v>
      </c>
    </row>
    <row r="21" spans="1:8" ht="24">
      <c r="A21" s="91" t="s">
        <v>182</v>
      </c>
      <c r="H21" s="103">
        <v>3300</v>
      </c>
    </row>
    <row r="22" spans="1:8" ht="24">
      <c r="A22" s="91" t="s">
        <v>126</v>
      </c>
      <c r="H22" s="103">
        <v>5627</v>
      </c>
    </row>
    <row r="23" spans="1:8" ht="24">
      <c r="A23" s="91" t="s">
        <v>261</v>
      </c>
      <c r="H23" s="103">
        <v>40000</v>
      </c>
    </row>
    <row r="24" ht="24" hidden="1">
      <c r="A24" s="91" t="s">
        <v>167</v>
      </c>
    </row>
    <row r="25" spans="1:8" ht="24">
      <c r="A25" s="91" t="s">
        <v>124</v>
      </c>
      <c r="H25" s="103">
        <v>30</v>
      </c>
    </row>
    <row r="26" spans="1:8" ht="24">
      <c r="A26" s="91" t="s">
        <v>88</v>
      </c>
      <c r="H26" s="103">
        <f>1481089+238728+341432</f>
        <v>2061249</v>
      </c>
    </row>
    <row r="27" spans="3:8" ht="24.75" thickBot="1">
      <c r="C27" s="31" t="s">
        <v>125</v>
      </c>
      <c r="H27" s="126">
        <f>SUM(H5:H26)</f>
        <v>5237155.880000001</v>
      </c>
    </row>
    <row r="28" ht="24.75" thickTop="1"/>
  </sheetData>
  <sheetProtection/>
  <mergeCells count="3">
    <mergeCell ref="A1:H1"/>
    <mergeCell ref="A2:H2"/>
    <mergeCell ref="A3:H3"/>
  </mergeCells>
  <printOptions/>
  <pageMargins left="1.44" right="0.75" top="0.87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4" width="9.140625" style="32" customWidth="1"/>
    <col min="5" max="5" width="10.421875" style="32" customWidth="1"/>
    <col min="6" max="6" width="16.28125" style="32" customWidth="1"/>
    <col min="7" max="7" width="14.421875" style="32" customWidth="1"/>
    <col min="8" max="8" width="14.57421875" style="62" customWidth="1"/>
    <col min="9" max="9" width="15.7109375" style="32" customWidth="1"/>
    <col min="10" max="16384" width="9.140625" style="32" customWidth="1"/>
  </cols>
  <sheetData>
    <row r="1" spans="1:9" ht="26.25">
      <c r="A1" s="224" t="s">
        <v>263</v>
      </c>
      <c r="B1" s="224"/>
      <c r="C1" s="224"/>
      <c r="D1" s="224"/>
      <c r="E1" s="224"/>
      <c r="F1" s="224"/>
      <c r="G1" s="224"/>
      <c r="H1" s="224"/>
      <c r="I1" s="224"/>
    </row>
    <row r="2" spans="1:9" ht="23.25">
      <c r="A2" s="226" t="s">
        <v>280</v>
      </c>
      <c r="B2" s="226"/>
      <c r="C2" s="226"/>
      <c r="D2" s="226"/>
      <c r="E2" s="226"/>
      <c r="F2" s="226"/>
      <c r="G2" s="226"/>
      <c r="H2" s="226"/>
      <c r="I2" s="226"/>
    </row>
    <row r="3" spans="1:9" ht="23.25">
      <c r="A3" s="227" t="s">
        <v>252</v>
      </c>
      <c r="B3" s="227"/>
      <c r="C3" s="227"/>
      <c r="D3" s="227"/>
      <c r="E3" s="227"/>
      <c r="F3" s="227"/>
      <c r="G3" s="227"/>
      <c r="H3" s="227"/>
      <c r="I3" s="227"/>
    </row>
    <row r="4" spans="1:9" ht="24">
      <c r="A4" s="91"/>
      <c r="B4" s="91"/>
      <c r="C4" s="91"/>
      <c r="D4" s="91"/>
      <c r="E4" s="91"/>
      <c r="F4" s="91"/>
      <c r="G4" s="91"/>
      <c r="H4" s="103"/>
      <c r="I4" s="91"/>
    </row>
    <row r="5" spans="1:9" ht="25.5" customHeight="1">
      <c r="A5" s="228" t="s">
        <v>1</v>
      </c>
      <c r="B5" s="229"/>
      <c r="C5" s="229"/>
      <c r="D5" s="229"/>
      <c r="E5" s="230"/>
      <c r="F5" s="104" t="s">
        <v>39</v>
      </c>
      <c r="G5" s="104" t="s">
        <v>53</v>
      </c>
      <c r="H5" s="105" t="s">
        <v>54</v>
      </c>
      <c r="I5" s="104" t="s">
        <v>55</v>
      </c>
    </row>
    <row r="6" spans="1:9" ht="24">
      <c r="A6" s="215" t="s">
        <v>105</v>
      </c>
      <c r="B6" s="216"/>
      <c r="C6" s="216"/>
      <c r="D6" s="216"/>
      <c r="E6" s="217"/>
      <c r="F6" s="204">
        <v>1279.85</v>
      </c>
      <c r="G6" s="204">
        <v>1416.67</v>
      </c>
      <c r="H6" s="204">
        <v>1279.85</v>
      </c>
      <c r="I6" s="204">
        <f aca="true" t="shared" si="0" ref="I6:I11">F6+G6-H6</f>
        <v>1416.67</v>
      </c>
    </row>
    <row r="7" spans="1:9" ht="24">
      <c r="A7" s="218" t="s">
        <v>106</v>
      </c>
      <c r="B7" s="219"/>
      <c r="C7" s="219"/>
      <c r="D7" s="219"/>
      <c r="E7" s="220"/>
      <c r="F7" s="205">
        <v>238860</v>
      </c>
      <c r="G7" s="213">
        <v>73925</v>
      </c>
      <c r="H7" s="213">
        <v>70700</v>
      </c>
      <c r="I7" s="205">
        <f t="shared" si="0"/>
        <v>242085</v>
      </c>
    </row>
    <row r="8" spans="1:9" ht="24">
      <c r="A8" s="218" t="s">
        <v>107</v>
      </c>
      <c r="B8" s="219"/>
      <c r="C8" s="219"/>
      <c r="D8" s="219"/>
      <c r="E8" s="220"/>
      <c r="F8" s="205">
        <v>135.5</v>
      </c>
      <c r="G8" s="205">
        <v>764.82</v>
      </c>
      <c r="H8" s="213">
        <v>0</v>
      </c>
      <c r="I8" s="205">
        <f t="shared" si="0"/>
        <v>900.32</v>
      </c>
    </row>
    <row r="9" spans="1:9" ht="24">
      <c r="A9" s="218" t="s">
        <v>108</v>
      </c>
      <c r="B9" s="219"/>
      <c r="C9" s="219"/>
      <c r="D9" s="219"/>
      <c r="E9" s="220"/>
      <c r="F9" s="205">
        <v>3161.35</v>
      </c>
      <c r="G9" s="205">
        <v>917.8</v>
      </c>
      <c r="H9" s="213">
        <v>0</v>
      </c>
      <c r="I9" s="205">
        <f t="shared" si="0"/>
        <v>4079.1499999999996</v>
      </c>
    </row>
    <row r="10" spans="1:9" ht="24">
      <c r="A10" s="218" t="s">
        <v>109</v>
      </c>
      <c r="B10" s="219"/>
      <c r="C10" s="219"/>
      <c r="D10" s="219"/>
      <c r="E10" s="220"/>
      <c r="F10" s="205">
        <v>402022.39</v>
      </c>
      <c r="G10" s="213">
        <v>0</v>
      </c>
      <c r="H10" s="213">
        <v>0</v>
      </c>
      <c r="I10" s="205">
        <f t="shared" si="0"/>
        <v>402022.39</v>
      </c>
    </row>
    <row r="11" spans="1:9" ht="24">
      <c r="A11" s="218" t="s">
        <v>281</v>
      </c>
      <c r="B11" s="219"/>
      <c r="C11" s="219"/>
      <c r="D11" s="219"/>
      <c r="E11" s="220"/>
      <c r="F11" s="206">
        <v>54483.87</v>
      </c>
      <c r="G11" s="214">
        <v>55000</v>
      </c>
      <c r="H11" s="214">
        <v>6000</v>
      </c>
      <c r="I11" s="206">
        <f t="shared" si="0"/>
        <v>103483.87</v>
      </c>
    </row>
    <row r="12" spans="1:9" ht="24.75" thickBot="1">
      <c r="A12" s="111"/>
      <c r="B12" s="112"/>
      <c r="C12" s="112"/>
      <c r="D12" s="112"/>
      <c r="E12" s="113"/>
      <c r="F12" s="67">
        <f>SUM(F6:F11)</f>
        <v>699942.9600000001</v>
      </c>
      <c r="G12" s="67">
        <f>SUM(G6:G11)</f>
        <v>132024.29</v>
      </c>
      <c r="H12" s="67">
        <f>SUM(H6:H11)</f>
        <v>77979.85</v>
      </c>
      <c r="I12" s="67">
        <f>SUM(I6:I11)</f>
        <v>753987.4</v>
      </c>
    </row>
    <row r="13" ht="15.75" thickTop="1">
      <c r="I13" s="114"/>
    </row>
  </sheetData>
  <sheetProtection/>
  <mergeCells count="4">
    <mergeCell ref="A1:I1"/>
    <mergeCell ref="A2:I2"/>
    <mergeCell ref="A3:I3"/>
    <mergeCell ref="A5:E5"/>
  </mergeCells>
  <printOptions/>
  <pageMargins left="0.71" right="0.2" top="1" bottom="1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6" width="9.140625" style="91" customWidth="1"/>
    <col min="7" max="7" width="25.140625" style="91" customWidth="1"/>
    <col min="8" max="8" width="13.140625" style="103" customWidth="1"/>
    <col min="9" max="9" width="9.140625" style="91" customWidth="1"/>
    <col min="10" max="10" width="10.421875" style="91" bestFit="1" customWidth="1"/>
    <col min="11" max="16384" width="9.140625" style="91" customWidth="1"/>
  </cols>
  <sheetData>
    <row r="1" spans="1:8" ht="24">
      <c r="A1" s="226" t="s">
        <v>264</v>
      </c>
      <c r="B1" s="226"/>
      <c r="C1" s="226"/>
      <c r="D1" s="226"/>
      <c r="E1" s="226"/>
      <c r="F1" s="226"/>
      <c r="G1" s="226"/>
      <c r="H1" s="226"/>
    </row>
    <row r="2" spans="1:8" ht="24">
      <c r="A2" s="226" t="s">
        <v>279</v>
      </c>
      <c r="B2" s="226"/>
      <c r="C2" s="226"/>
      <c r="D2" s="226"/>
      <c r="E2" s="226"/>
      <c r="F2" s="226"/>
      <c r="G2" s="226"/>
      <c r="H2" s="226"/>
    </row>
    <row r="3" spans="1:8" ht="24">
      <c r="A3" s="226" t="s">
        <v>209</v>
      </c>
      <c r="B3" s="226"/>
      <c r="C3" s="226"/>
      <c r="D3" s="226"/>
      <c r="E3" s="226"/>
      <c r="F3" s="226"/>
      <c r="G3" s="226"/>
      <c r="H3" s="226"/>
    </row>
    <row r="5" spans="1:8" ht="24">
      <c r="A5" s="91" t="s">
        <v>259</v>
      </c>
      <c r="H5" s="184">
        <v>126000</v>
      </c>
    </row>
    <row r="6" spans="1:8" ht="24">
      <c r="A6" s="91" t="s">
        <v>276</v>
      </c>
      <c r="H6" s="184">
        <v>126000</v>
      </c>
    </row>
    <row r="7" spans="1:8" ht="24">
      <c r="A7" s="91" t="s">
        <v>260</v>
      </c>
      <c r="H7" s="184">
        <v>1141500</v>
      </c>
    </row>
    <row r="8" spans="1:8" ht="24">
      <c r="A8" s="91" t="s">
        <v>272</v>
      </c>
      <c r="H8" s="184">
        <v>130700</v>
      </c>
    </row>
    <row r="9" spans="1:8" ht="24">
      <c r="A9" s="91" t="s">
        <v>277</v>
      </c>
      <c r="H9" s="184">
        <v>261400</v>
      </c>
    </row>
    <row r="10" ht="24">
      <c r="H10" s="184"/>
    </row>
    <row r="11" spans="3:8" ht="24.75" thickBot="1">
      <c r="C11" s="31" t="s">
        <v>223</v>
      </c>
      <c r="H11" s="221">
        <f>SUM(H5:H9)</f>
        <v>1785600</v>
      </c>
    </row>
    <row r="12" ht="24.75" thickTop="1"/>
  </sheetData>
  <sheetProtection/>
  <mergeCells count="3">
    <mergeCell ref="A1:H1"/>
    <mergeCell ref="A2:H2"/>
    <mergeCell ref="A3:H3"/>
  </mergeCells>
  <printOptions/>
  <pageMargins left="0.65" right="0.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0" workbookViewId="0" topLeftCell="A1">
      <selection activeCell="F79" sqref="F79"/>
    </sheetView>
  </sheetViews>
  <sheetFormatPr defaultColWidth="9.140625" defaultRowHeight="12.75"/>
  <cols>
    <col min="1" max="1" width="17.421875" style="32" customWidth="1"/>
    <col min="2" max="2" width="19.28125" style="32" customWidth="1"/>
    <col min="3" max="3" width="8.8515625" style="32" customWidth="1"/>
    <col min="4" max="4" width="31.140625" style="32" customWidth="1"/>
    <col min="5" max="5" width="8.28125" style="32" customWidth="1"/>
    <col min="6" max="6" width="18.00390625" style="32" customWidth="1"/>
    <col min="7" max="7" width="10.421875" style="32" bestFit="1" customWidth="1"/>
    <col min="8" max="8" width="14.00390625" style="32" customWidth="1"/>
    <col min="9" max="16384" width="9.140625" style="32" customWidth="1"/>
  </cols>
  <sheetData>
    <row r="2" spans="1:7" ht="26.25">
      <c r="A2" s="248" t="s">
        <v>87</v>
      </c>
      <c r="B2" s="248"/>
      <c r="C2" s="248"/>
      <c r="D2" s="248"/>
      <c r="E2" s="248"/>
      <c r="F2" s="248"/>
      <c r="G2" s="31"/>
    </row>
    <row r="3" spans="1:7" ht="26.25">
      <c r="A3" s="248" t="s">
        <v>101</v>
      </c>
      <c r="B3" s="248"/>
      <c r="C3" s="248"/>
      <c r="D3" s="248"/>
      <c r="E3" s="248"/>
      <c r="F3" s="248"/>
      <c r="G3" s="31"/>
    </row>
    <row r="4" spans="1:7" ht="26.25">
      <c r="A4" s="30"/>
      <c r="B4" s="30"/>
      <c r="C4" s="30"/>
      <c r="D4" s="30"/>
      <c r="E4" s="30" t="s">
        <v>254</v>
      </c>
      <c r="F4" s="33"/>
      <c r="G4" s="31"/>
    </row>
    <row r="5" spans="1:7" ht="26.25">
      <c r="A5" s="224" t="s">
        <v>31</v>
      </c>
      <c r="B5" s="224"/>
      <c r="C5" s="224"/>
      <c r="D5" s="224"/>
      <c r="E5" s="224"/>
      <c r="F5" s="224"/>
      <c r="G5" s="31"/>
    </row>
    <row r="6" spans="1:7" ht="28.5" thickBot="1">
      <c r="A6" s="34"/>
      <c r="B6" s="34"/>
      <c r="C6" s="34"/>
      <c r="D6" s="30" t="s">
        <v>282</v>
      </c>
      <c r="E6" s="30"/>
      <c r="F6" s="35"/>
      <c r="G6" s="31"/>
    </row>
    <row r="7" spans="1:7" ht="24.75" customHeight="1" thickTop="1">
      <c r="A7" s="249" t="s">
        <v>32</v>
      </c>
      <c r="B7" s="250"/>
      <c r="C7" s="251"/>
      <c r="D7" s="252"/>
      <c r="E7" s="42"/>
      <c r="F7" s="41" t="s">
        <v>33</v>
      </c>
      <c r="G7" s="31"/>
    </row>
    <row r="8" spans="1:7" ht="23.25">
      <c r="A8" s="43" t="s">
        <v>34</v>
      </c>
      <c r="B8" s="43" t="s">
        <v>35</v>
      </c>
      <c r="C8" s="246" t="s">
        <v>1</v>
      </c>
      <c r="D8" s="247"/>
      <c r="E8" s="44" t="s">
        <v>36</v>
      </c>
      <c r="F8" s="43" t="s">
        <v>35</v>
      </c>
      <c r="G8" s="31"/>
    </row>
    <row r="9" spans="1:7" ht="24" thickBot="1">
      <c r="A9" s="45" t="s">
        <v>37</v>
      </c>
      <c r="B9" s="45" t="s">
        <v>37</v>
      </c>
      <c r="C9" s="244"/>
      <c r="D9" s="245"/>
      <c r="E9" s="46" t="s">
        <v>38</v>
      </c>
      <c r="F9" s="45" t="s">
        <v>37</v>
      </c>
      <c r="G9" s="31"/>
    </row>
    <row r="10" spans="1:7" ht="24" thickTop="1">
      <c r="A10" s="47"/>
      <c r="B10" s="48">
        <v>23845039.59</v>
      </c>
      <c r="C10" s="49" t="s">
        <v>39</v>
      </c>
      <c r="D10" s="50"/>
      <c r="E10" s="51"/>
      <c r="F10" s="52">
        <v>23287626.34</v>
      </c>
      <c r="G10" s="31"/>
    </row>
    <row r="11" spans="1:7" ht="24">
      <c r="A11" s="53"/>
      <c r="B11" s="52"/>
      <c r="C11" s="54" t="s">
        <v>265</v>
      </c>
      <c r="D11" s="55"/>
      <c r="E11" s="56"/>
      <c r="F11" s="52"/>
      <c r="G11" s="31"/>
    </row>
    <row r="12" spans="1:7" ht="24">
      <c r="A12" s="57">
        <f>40000+27000+3000</f>
        <v>70000</v>
      </c>
      <c r="B12" s="58">
        <v>34272.56</v>
      </c>
      <c r="C12" s="59" t="s">
        <v>40</v>
      </c>
      <c r="D12" s="60"/>
      <c r="E12" s="65" t="s">
        <v>90</v>
      </c>
      <c r="F12" s="58">
        <v>31696.55</v>
      </c>
      <c r="G12" s="31"/>
    </row>
    <row r="13" spans="1:8" ht="24">
      <c r="A13" s="57">
        <v>11300</v>
      </c>
      <c r="B13" s="61">
        <v>6449</v>
      </c>
      <c r="C13" s="59" t="s">
        <v>41</v>
      </c>
      <c r="D13" s="60"/>
      <c r="E13" s="65" t="s">
        <v>211</v>
      </c>
      <c r="F13" s="61">
        <v>137</v>
      </c>
      <c r="G13" s="31"/>
      <c r="H13" s="62"/>
    </row>
    <row r="14" spans="1:7" ht="24">
      <c r="A14" s="57">
        <v>110000</v>
      </c>
      <c r="B14" s="61">
        <v>0</v>
      </c>
      <c r="C14" s="59" t="s">
        <v>42</v>
      </c>
      <c r="D14" s="60"/>
      <c r="E14" s="65" t="s">
        <v>92</v>
      </c>
      <c r="F14" s="61">
        <v>0</v>
      </c>
      <c r="G14" s="31"/>
    </row>
    <row r="15" spans="1:7" ht="24">
      <c r="A15" s="57">
        <v>51000</v>
      </c>
      <c r="B15" s="61">
        <v>40030</v>
      </c>
      <c r="C15" s="59" t="s">
        <v>44</v>
      </c>
      <c r="D15" s="60"/>
      <c r="E15" s="65" t="s">
        <v>94</v>
      </c>
      <c r="F15" s="61">
        <v>0</v>
      </c>
      <c r="G15" s="31"/>
    </row>
    <row r="16" spans="1:7" ht="24">
      <c r="A16" s="57">
        <f>4060000+2280000+31000+928700+2004000+87000+60000+530000+2000</f>
        <v>9982700</v>
      </c>
      <c r="B16" s="61">
        <v>3095155.32</v>
      </c>
      <c r="C16" s="59" t="s">
        <v>45</v>
      </c>
      <c r="D16" s="60"/>
      <c r="E16" s="198">
        <v>1000</v>
      </c>
      <c r="F16" s="63">
        <v>3300</v>
      </c>
      <c r="G16" s="31"/>
    </row>
    <row r="17" spans="1:7" ht="24">
      <c r="A17" s="57">
        <v>5413780</v>
      </c>
      <c r="B17" s="61">
        <v>2061249</v>
      </c>
      <c r="C17" s="59" t="s">
        <v>88</v>
      </c>
      <c r="D17" s="60"/>
      <c r="E17" s="198">
        <v>2000</v>
      </c>
      <c r="F17" s="63">
        <v>0</v>
      </c>
      <c r="G17" s="31"/>
    </row>
    <row r="18" spans="1:7" ht="24.75" thickBot="1">
      <c r="A18" s="66">
        <f>SUM(A12:A17)</f>
        <v>15638780</v>
      </c>
      <c r="B18" s="67">
        <f>SUM(B12:B17)</f>
        <v>5237155.88</v>
      </c>
      <c r="C18" s="68"/>
      <c r="D18" s="68"/>
      <c r="E18" s="53"/>
      <c r="F18" s="67">
        <f>SUM(F12:F17)</f>
        <v>35133.55</v>
      </c>
      <c r="G18" s="31"/>
    </row>
    <row r="19" spans="1:7" ht="24.75" hidden="1" thickTop="1">
      <c r="A19" s="69"/>
      <c r="B19" s="70"/>
      <c r="C19" s="71" t="s">
        <v>209</v>
      </c>
      <c r="D19" s="60"/>
      <c r="E19" s="198">
        <v>3000</v>
      </c>
      <c r="F19" s="58"/>
      <c r="G19" s="31"/>
    </row>
    <row r="20" spans="1:7" ht="24" hidden="1">
      <c r="A20" s="69"/>
      <c r="B20" s="58"/>
      <c r="C20" s="36" t="s">
        <v>203</v>
      </c>
      <c r="D20" s="37"/>
      <c r="E20" s="198">
        <v>704</v>
      </c>
      <c r="F20" s="61"/>
      <c r="G20" s="31"/>
    </row>
    <row r="21" spans="1:7" ht="24" hidden="1">
      <c r="A21" s="69"/>
      <c r="B21" s="58"/>
      <c r="C21" s="36" t="s">
        <v>75</v>
      </c>
      <c r="D21" s="37"/>
      <c r="E21" s="65" t="s">
        <v>8</v>
      </c>
      <c r="F21" s="61"/>
      <c r="G21" s="31"/>
    </row>
    <row r="22" spans="1:7" ht="24.75" thickTop="1">
      <c r="A22" s="69"/>
      <c r="B22" s="58">
        <v>2378.17</v>
      </c>
      <c r="C22" s="71" t="s">
        <v>89</v>
      </c>
      <c r="D22" s="60"/>
      <c r="E22" s="65" t="s">
        <v>212</v>
      </c>
      <c r="F22" s="58">
        <v>1817.03</v>
      </c>
      <c r="G22" s="31"/>
    </row>
    <row r="23" spans="1:7" ht="24">
      <c r="A23" s="69"/>
      <c r="B23" s="58">
        <v>236822.02</v>
      </c>
      <c r="C23" s="36" t="s">
        <v>251</v>
      </c>
      <c r="D23" s="37"/>
      <c r="E23" s="65" t="s">
        <v>27</v>
      </c>
      <c r="F23" s="61">
        <v>132024.29</v>
      </c>
      <c r="G23" s="31"/>
    </row>
    <row r="24" spans="1:7" ht="24">
      <c r="A24" s="69"/>
      <c r="B24" s="61">
        <v>1785600</v>
      </c>
      <c r="C24" s="36" t="s">
        <v>209</v>
      </c>
      <c r="D24" s="37"/>
      <c r="E24" s="65">
        <v>3000</v>
      </c>
      <c r="F24" s="61">
        <v>0</v>
      </c>
      <c r="G24" s="31"/>
    </row>
    <row r="25" spans="1:7" ht="24">
      <c r="A25" s="69"/>
      <c r="B25" s="61">
        <v>569500</v>
      </c>
      <c r="C25" s="36" t="s">
        <v>203</v>
      </c>
      <c r="D25" s="37"/>
      <c r="E25" s="53" t="s">
        <v>6</v>
      </c>
      <c r="F25" s="61">
        <v>126000</v>
      </c>
      <c r="G25" s="31"/>
    </row>
    <row r="26" spans="1:7" ht="24">
      <c r="A26" s="69"/>
      <c r="B26" s="61">
        <v>61195</v>
      </c>
      <c r="C26" s="242" t="s">
        <v>29</v>
      </c>
      <c r="D26" s="243"/>
      <c r="E26" s="65" t="s">
        <v>30</v>
      </c>
      <c r="F26" s="61">
        <v>0</v>
      </c>
      <c r="G26" s="31"/>
    </row>
    <row r="27" spans="1:7" ht="24">
      <c r="A27" s="69"/>
      <c r="B27" s="61"/>
      <c r="C27" s="242"/>
      <c r="D27" s="243"/>
      <c r="E27" s="65"/>
      <c r="F27" s="61"/>
      <c r="G27" s="31"/>
    </row>
    <row r="28" spans="1:7" ht="24">
      <c r="A28" s="69"/>
      <c r="B28" s="58"/>
      <c r="C28" s="71"/>
      <c r="D28" s="60"/>
      <c r="E28" s="53"/>
      <c r="F28" s="58"/>
      <c r="G28" s="31"/>
    </row>
    <row r="29" spans="1:7" ht="24">
      <c r="A29" s="69"/>
      <c r="B29" s="58"/>
      <c r="C29" s="71"/>
      <c r="D29" s="60"/>
      <c r="E29" s="53"/>
      <c r="F29" s="58"/>
      <c r="G29" s="31"/>
    </row>
    <row r="30" spans="1:7" ht="24">
      <c r="A30" s="69"/>
      <c r="B30" s="58"/>
      <c r="C30" s="71"/>
      <c r="D30" s="60"/>
      <c r="E30" s="53"/>
      <c r="F30" s="58"/>
      <c r="G30" s="31"/>
    </row>
    <row r="31" spans="1:7" ht="24">
      <c r="A31" s="69"/>
      <c r="B31" s="194">
        <f>SUM(B19:B30)</f>
        <v>2655495.19</v>
      </c>
      <c r="C31" s="73"/>
      <c r="D31" s="74"/>
      <c r="E31" s="53"/>
      <c r="F31" s="194">
        <f>SUM(F19:F30)</f>
        <v>259841.32</v>
      </c>
      <c r="G31" s="31"/>
    </row>
    <row r="32" spans="1:7" ht="22.5" customHeight="1">
      <c r="A32" s="69"/>
      <c r="B32" s="75">
        <f>+B18+B31</f>
        <v>7892651.07</v>
      </c>
      <c r="C32" s="231" t="s">
        <v>46</v>
      </c>
      <c r="D32" s="233"/>
      <c r="E32" s="76"/>
      <c r="F32" s="75">
        <f>+F31+F18</f>
        <v>294974.87</v>
      </c>
      <c r="G32" s="31"/>
    </row>
    <row r="33" spans="1:7" ht="22.5" customHeight="1">
      <c r="A33" s="69"/>
      <c r="B33" s="77"/>
      <c r="C33" s="29"/>
      <c r="D33" s="29"/>
      <c r="E33" s="78"/>
      <c r="F33" s="77"/>
      <c r="G33" s="31"/>
    </row>
    <row r="34" spans="1:7" ht="22.5" customHeight="1">
      <c r="A34" s="69"/>
      <c r="B34" s="77"/>
      <c r="C34" s="29"/>
      <c r="D34" s="29"/>
      <c r="E34" s="78"/>
      <c r="F34" s="77"/>
      <c r="G34" s="31"/>
    </row>
    <row r="35" spans="1:7" ht="22.5" customHeight="1">
      <c r="A35" s="69"/>
      <c r="B35" s="77"/>
      <c r="C35" s="29"/>
      <c r="D35" s="29"/>
      <c r="E35" s="78"/>
      <c r="F35" s="77"/>
      <c r="G35" s="31"/>
    </row>
    <row r="36" spans="1:7" ht="22.5" customHeight="1">
      <c r="A36" s="69"/>
      <c r="B36" s="77"/>
      <c r="C36" s="29"/>
      <c r="D36" s="29"/>
      <c r="E36" s="78"/>
      <c r="F36" s="77"/>
      <c r="G36" s="31"/>
    </row>
    <row r="37" spans="1:7" ht="22.5" customHeight="1">
      <c r="A37" s="69"/>
      <c r="B37" s="77"/>
      <c r="C37" s="29"/>
      <c r="D37" s="29"/>
      <c r="E37" s="78"/>
      <c r="F37" s="77"/>
      <c r="G37" s="31"/>
    </row>
    <row r="38" spans="1:7" s="80" customFormat="1" ht="10.5" customHeight="1">
      <c r="A38" s="69"/>
      <c r="B38" s="69"/>
      <c r="C38" s="29"/>
      <c r="D38" s="29"/>
      <c r="E38" s="78"/>
      <c r="F38" s="69"/>
      <c r="G38" s="79"/>
    </row>
    <row r="39" spans="1:7" s="80" customFormat="1" ht="10.5" customHeight="1">
      <c r="A39" s="69"/>
      <c r="B39" s="69"/>
      <c r="C39" s="29"/>
      <c r="D39" s="29"/>
      <c r="E39" s="78"/>
      <c r="F39" s="69"/>
      <c r="G39" s="79"/>
    </row>
    <row r="40" spans="1:7" s="80" customFormat="1" ht="10.5" customHeight="1">
      <c r="A40" s="69"/>
      <c r="B40" s="69"/>
      <c r="C40" s="29"/>
      <c r="D40" s="29"/>
      <c r="E40" s="78"/>
      <c r="F40" s="69"/>
      <c r="G40" s="79"/>
    </row>
    <row r="41" spans="1:7" s="80" customFormat="1" ht="10.5" customHeight="1">
      <c r="A41" s="69"/>
      <c r="B41" s="69"/>
      <c r="C41" s="29"/>
      <c r="D41" s="29"/>
      <c r="E41" s="78"/>
      <c r="F41" s="69"/>
      <c r="G41" s="79"/>
    </row>
    <row r="42" spans="1:7" s="80" customFormat="1" ht="10.5" customHeight="1">
      <c r="A42" s="69"/>
      <c r="B42" s="69"/>
      <c r="C42" s="29"/>
      <c r="D42" s="29"/>
      <c r="E42" s="78"/>
      <c r="F42" s="69"/>
      <c r="G42" s="79"/>
    </row>
    <row r="43" spans="1:7" s="80" customFormat="1" ht="10.5" customHeight="1">
      <c r="A43" s="69"/>
      <c r="B43" s="69"/>
      <c r="C43" s="29"/>
      <c r="D43" s="29"/>
      <c r="E43" s="78"/>
      <c r="F43" s="69"/>
      <c r="G43" s="79"/>
    </row>
    <row r="44" spans="1:7" s="80" customFormat="1" ht="10.5" customHeight="1">
      <c r="A44" s="69"/>
      <c r="B44" s="69"/>
      <c r="C44" s="29"/>
      <c r="D44" s="29"/>
      <c r="E44" s="78"/>
      <c r="F44" s="69"/>
      <c r="G44" s="79"/>
    </row>
    <row r="45" spans="1:7" ht="22.5" customHeight="1">
      <c r="A45" s="238" t="s">
        <v>32</v>
      </c>
      <c r="B45" s="239"/>
      <c r="C45" s="240"/>
      <c r="D45" s="241"/>
      <c r="E45" s="81"/>
      <c r="F45" s="82" t="s">
        <v>33</v>
      </c>
      <c r="G45" s="31"/>
    </row>
    <row r="46" spans="1:7" ht="22.5" customHeight="1">
      <c r="A46" s="40" t="s">
        <v>34</v>
      </c>
      <c r="B46" s="29" t="s">
        <v>35</v>
      </c>
      <c r="C46" s="231" t="s">
        <v>1</v>
      </c>
      <c r="D46" s="232"/>
      <c r="E46" s="56" t="s">
        <v>36</v>
      </c>
      <c r="F46" s="56" t="s">
        <v>35</v>
      </c>
      <c r="G46" s="31"/>
    </row>
    <row r="47" spans="1:7" ht="21" customHeight="1" thickBot="1">
      <c r="A47" s="38" t="s">
        <v>37</v>
      </c>
      <c r="B47" s="39" t="s">
        <v>37</v>
      </c>
      <c r="C47" s="236"/>
      <c r="D47" s="237"/>
      <c r="E47" s="83" t="s">
        <v>38</v>
      </c>
      <c r="F47" s="83" t="s">
        <v>37</v>
      </c>
      <c r="G47" s="31"/>
    </row>
    <row r="48" spans="1:7" ht="22.5" customHeight="1" thickTop="1">
      <c r="A48" s="47"/>
      <c r="B48" s="47"/>
      <c r="C48" s="84" t="s">
        <v>47</v>
      </c>
      <c r="D48" s="50"/>
      <c r="E48" s="85"/>
      <c r="F48" s="47"/>
      <c r="G48" s="31"/>
    </row>
    <row r="49" spans="1:8" ht="22.5" customHeight="1">
      <c r="A49" s="57">
        <v>2332065</v>
      </c>
      <c r="B49" s="61">
        <v>394309</v>
      </c>
      <c r="C49" s="36" t="s">
        <v>23</v>
      </c>
      <c r="D49" s="37"/>
      <c r="E49" s="72" t="s">
        <v>24</v>
      </c>
      <c r="F49" s="61">
        <v>101275</v>
      </c>
      <c r="G49" s="31"/>
      <c r="H49" s="188"/>
    </row>
    <row r="50" spans="1:8" ht="22.5" customHeight="1">
      <c r="A50" s="57">
        <v>3923890</v>
      </c>
      <c r="B50" s="58">
        <v>1677291.29</v>
      </c>
      <c r="C50" s="36" t="s">
        <v>9</v>
      </c>
      <c r="D50" s="37"/>
      <c r="E50" s="72" t="s">
        <v>90</v>
      </c>
      <c r="F50" s="58">
        <v>336770</v>
      </c>
      <c r="G50" s="31"/>
      <c r="H50" s="91"/>
    </row>
    <row r="51" spans="1:7" ht="22.5" customHeight="1">
      <c r="A51" s="57">
        <v>481640</v>
      </c>
      <c r="B51" s="58">
        <v>191400</v>
      </c>
      <c r="C51" s="36" t="s">
        <v>11</v>
      </c>
      <c r="D51" s="37"/>
      <c r="E51" s="72" t="s">
        <v>91</v>
      </c>
      <c r="F51" s="58">
        <v>38280</v>
      </c>
      <c r="G51" s="31"/>
    </row>
    <row r="52" spans="1:7" ht="22.5" customHeight="1">
      <c r="A52" s="57">
        <f>749800+380900+225200</f>
        <v>1355900</v>
      </c>
      <c r="B52" s="58">
        <v>85233</v>
      </c>
      <c r="C52" s="36" t="s">
        <v>13</v>
      </c>
      <c r="D52" s="37"/>
      <c r="E52" s="72" t="s">
        <v>92</v>
      </c>
      <c r="F52" s="58">
        <v>21976</v>
      </c>
      <c r="G52" s="31"/>
    </row>
    <row r="53" spans="1:7" ht="22.5" customHeight="1">
      <c r="A53" s="57">
        <f>1467000+110000+165000</f>
        <v>1742000</v>
      </c>
      <c r="B53" s="58">
        <v>497231</v>
      </c>
      <c r="C53" s="36" t="s">
        <v>15</v>
      </c>
      <c r="D53" s="37"/>
      <c r="E53" s="72" t="s">
        <v>43</v>
      </c>
      <c r="F53" s="58">
        <v>137291</v>
      </c>
      <c r="G53" s="31"/>
    </row>
    <row r="54" spans="1:7" ht="22.5" customHeight="1">
      <c r="A54" s="57">
        <f>1048400+115000+175000</f>
        <v>1338400</v>
      </c>
      <c r="B54" s="223">
        <v>115600</v>
      </c>
      <c r="C54" s="36" t="s">
        <v>17</v>
      </c>
      <c r="D54" s="37"/>
      <c r="E54" s="72" t="s">
        <v>93</v>
      </c>
      <c r="F54" s="61">
        <v>0</v>
      </c>
      <c r="G54" s="31"/>
    </row>
    <row r="55" spans="1:7" ht="22.5" customHeight="1">
      <c r="A55" s="57">
        <v>189000</v>
      </c>
      <c r="B55" s="58">
        <v>63451</v>
      </c>
      <c r="C55" s="36" t="s">
        <v>19</v>
      </c>
      <c r="D55" s="37"/>
      <c r="E55" s="72" t="s">
        <v>94</v>
      </c>
      <c r="F55" s="58">
        <v>10792.54</v>
      </c>
      <c r="G55" s="31"/>
    </row>
    <row r="56" spans="1:7" ht="22.5" customHeight="1">
      <c r="A56" s="57">
        <v>1196400</v>
      </c>
      <c r="B56" s="61">
        <v>559000</v>
      </c>
      <c r="C56" s="36" t="s">
        <v>25</v>
      </c>
      <c r="D56" s="37"/>
      <c r="E56" s="72" t="s">
        <v>95</v>
      </c>
      <c r="F56" s="61">
        <v>5000</v>
      </c>
      <c r="G56" s="31"/>
    </row>
    <row r="57" spans="1:7" ht="22.5" customHeight="1">
      <c r="A57" s="57">
        <v>36800</v>
      </c>
      <c r="B57" s="61">
        <v>0</v>
      </c>
      <c r="C57" s="36" t="s">
        <v>21</v>
      </c>
      <c r="D57" s="37"/>
      <c r="E57" s="72" t="s">
        <v>96</v>
      </c>
      <c r="F57" s="61">
        <v>0</v>
      </c>
      <c r="G57" s="31"/>
    </row>
    <row r="58" spans="1:7" ht="22.5" customHeight="1">
      <c r="A58" s="57">
        <v>3042100</v>
      </c>
      <c r="B58" s="61">
        <v>0</v>
      </c>
      <c r="C58" s="36" t="s">
        <v>22</v>
      </c>
      <c r="D58" s="37"/>
      <c r="E58" s="72" t="s">
        <v>97</v>
      </c>
      <c r="F58" s="61">
        <v>0</v>
      </c>
      <c r="G58" s="31"/>
    </row>
    <row r="59" spans="1:7" ht="22.5" customHeight="1" thickBot="1">
      <c r="A59" s="86">
        <f>SUM(A49:A58)</f>
        <v>15638195</v>
      </c>
      <c r="B59" s="67">
        <f>SUM(B49:B58)</f>
        <v>3583515.29</v>
      </c>
      <c r="C59" s="73"/>
      <c r="D59" s="60"/>
      <c r="E59" s="72"/>
      <c r="F59" s="67">
        <f>SUM(F49:F58)</f>
        <v>651384.54</v>
      </c>
      <c r="G59" s="186"/>
    </row>
    <row r="60" spans="1:7" ht="22.5" customHeight="1" hidden="1" thickTop="1">
      <c r="A60" s="197"/>
      <c r="B60" s="58">
        <v>0</v>
      </c>
      <c r="C60" s="71" t="s">
        <v>209</v>
      </c>
      <c r="D60" s="60"/>
      <c r="E60" s="72" t="s">
        <v>213</v>
      </c>
      <c r="F60" s="58">
        <v>0</v>
      </c>
      <c r="G60" s="186"/>
    </row>
    <row r="61" spans="1:7" ht="22.5" customHeight="1" hidden="1">
      <c r="A61" s="197"/>
      <c r="B61" s="58">
        <v>0</v>
      </c>
      <c r="C61" s="71" t="s">
        <v>208</v>
      </c>
      <c r="D61" s="60"/>
      <c r="E61" s="72" t="s">
        <v>86</v>
      </c>
      <c r="F61" s="58">
        <v>0</v>
      </c>
      <c r="G61" s="186"/>
    </row>
    <row r="62" spans="1:7" ht="22.5" customHeight="1" thickTop="1">
      <c r="A62" s="77"/>
      <c r="B62" s="61">
        <v>1641384.2</v>
      </c>
      <c r="C62" s="71" t="s">
        <v>80</v>
      </c>
      <c r="D62" s="60"/>
      <c r="E62" s="72" t="s">
        <v>98</v>
      </c>
      <c r="F62" s="61">
        <v>0</v>
      </c>
      <c r="G62" s="31"/>
    </row>
    <row r="63" spans="1:7" ht="22.5" customHeight="1" hidden="1">
      <c r="A63" s="77"/>
      <c r="B63" s="61"/>
      <c r="C63" s="71" t="s">
        <v>29</v>
      </c>
      <c r="D63" s="60"/>
      <c r="E63" s="72" t="s">
        <v>99</v>
      </c>
      <c r="F63" s="61"/>
      <c r="G63" s="31"/>
    </row>
    <row r="64" spans="1:7" ht="22.5" customHeight="1">
      <c r="A64" s="77"/>
      <c r="B64" s="61">
        <v>392351.3</v>
      </c>
      <c r="C64" s="71" t="s">
        <v>251</v>
      </c>
      <c r="D64" s="60"/>
      <c r="E64" s="72" t="s">
        <v>100</v>
      </c>
      <c r="F64" s="61">
        <v>77979.85</v>
      </c>
      <c r="G64" s="31"/>
    </row>
    <row r="65" spans="1:7" ht="22.5" customHeight="1">
      <c r="A65" s="77"/>
      <c r="B65" s="61">
        <v>1634900</v>
      </c>
      <c r="C65" s="71" t="s">
        <v>203</v>
      </c>
      <c r="D65" s="60"/>
      <c r="E65" s="72" t="s">
        <v>202</v>
      </c>
      <c r="F65" s="61">
        <v>689400</v>
      </c>
      <c r="G65" s="31"/>
    </row>
    <row r="66" spans="1:7" ht="22.5" customHeight="1">
      <c r="A66" s="69"/>
      <c r="B66" s="58">
        <v>0</v>
      </c>
      <c r="C66" s="71" t="s">
        <v>75</v>
      </c>
      <c r="D66" s="60"/>
      <c r="E66" s="72" t="s">
        <v>8</v>
      </c>
      <c r="F66" s="58">
        <v>0</v>
      </c>
      <c r="G66" s="31"/>
    </row>
    <row r="67" spans="1:7" ht="22.5" customHeight="1">
      <c r="A67" s="69"/>
      <c r="B67" s="58">
        <v>152173.54</v>
      </c>
      <c r="C67" s="59" t="s">
        <v>29</v>
      </c>
      <c r="D67" s="59"/>
      <c r="E67" s="72" t="s">
        <v>30</v>
      </c>
      <c r="F67" s="58">
        <v>0</v>
      </c>
      <c r="G67" s="31"/>
    </row>
    <row r="68" spans="1:7" ht="22.5" customHeight="1">
      <c r="A68" s="69"/>
      <c r="B68" s="58">
        <v>1770800</v>
      </c>
      <c r="C68" s="59" t="s">
        <v>209</v>
      </c>
      <c r="D68" s="59"/>
      <c r="E68" s="72" t="s">
        <v>258</v>
      </c>
      <c r="F68" s="58">
        <v>126000</v>
      </c>
      <c r="G68" s="31"/>
    </row>
    <row r="69" spans="1:7" ht="22.5" customHeight="1">
      <c r="A69" s="69"/>
      <c r="B69" s="58">
        <v>524729.51</v>
      </c>
      <c r="C69" s="59" t="s">
        <v>210</v>
      </c>
      <c r="D69" s="59"/>
      <c r="E69" s="72"/>
      <c r="F69" s="58">
        <v>0</v>
      </c>
      <c r="G69" s="31"/>
    </row>
    <row r="70" spans="1:7" ht="22.5" customHeight="1">
      <c r="A70" s="69"/>
      <c r="B70" s="58"/>
      <c r="C70" s="59"/>
      <c r="D70" s="59"/>
      <c r="E70" s="72"/>
      <c r="F70" s="58"/>
      <c r="G70" s="31"/>
    </row>
    <row r="71" spans="1:7" ht="22.5" customHeight="1">
      <c r="A71" s="69"/>
      <c r="B71" s="58"/>
      <c r="C71" s="59"/>
      <c r="D71" s="59"/>
      <c r="E71" s="72"/>
      <c r="F71" s="58"/>
      <c r="G71" s="31"/>
    </row>
    <row r="72" spans="1:7" ht="12.75" customHeight="1">
      <c r="A72" s="69"/>
      <c r="B72" s="194"/>
      <c r="C72" s="59"/>
      <c r="D72" s="59"/>
      <c r="E72" s="72"/>
      <c r="F72" s="58"/>
      <c r="G72" s="31"/>
    </row>
    <row r="73" spans="1:8" ht="22.5" customHeight="1">
      <c r="A73" s="69"/>
      <c r="B73" s="192">
        <f>SUM(B60:B72)</f>
        <v>6116338.55</v>
      </c>
      <c r="C73" s="87"/>
      <c r="D73" s="69"/>
      <c r="E73" s="88"/>
      <c r="F73" s="193">
        <f>SUM(F62:F69)</f>
        <v>893379.85</v>
      </c>
      <c r="G73" s="31"/>
      <c r="H73" s="91"/>
    </row>
    <row r="74" spans="1:7" ht="24.75" customHeight="1" thickBot="1">
      <c r="A74" s="69"/>
      <c r="B74" s="195">
        <f>+B73+B59</f>
        <v>9699853.84</v>
      </c>
      <c r="C74" s="232" t="s">
        <v>48</v>
      </c>
      <c r="D74" s="232"/>
      <c r="E74" s="233"/>
      <c r="F74" s="195">
        <f>F73+F59</f>
        <v>1544764.3900000001</v>
      </c>
      <c r="G74" s="31"/>
    </row>
    <row r="75" spans="1:7" ht="22.5" customHeight="1">
      <c r="A75" s="69"/>
      <c r="B75" s="212"/>
      <c r="C75" s="232" t="s">
        <v>49</v>
      </c>
      <c r="D75" s="232"/>
      <c r="E75" s="233"/>
      <c r="F75" s="89"/>
      <c r="G75" s="31"/>
    </row>
    <row r="76" spans="1:7" ht="19.5" customHeight="1">
      <c r="A76" s="69"/>
      <c r="B76" s="52"/>
      <c r="C76" s="232" t="s">
        <v>50</v>
      </c>
      <c r="D76" s="232"/>
      <c r="E76" s="233"/>
      <c r="F76" s="52"/>
      <c r="G76" s="31"/>
    </row>
    <row r="77" spans="1:7" ht="19.5" customHeight="1">
      <c r="A77" s="69"/>
      <c r="B77" s="64">
        <f>B32-B74</f>
        <v>-1807202.7699999996</v>
      </c>
      <c r="C77" s="232" t="s">
        <v>51</v>
      </c>
      <c r="D77" s="232"/>
      <c r="E77" s="233"/>
      <c r="F77" s="211">
        <f>F32-F74</f>
        <v>-1249789.52</v>
      </c>
      <c r="G77" s="31"/>
    </row>
    <row r="78" spans="1:8" ht="22.5" customHeight="1" thickBot="1">
      <c r="A78" s="87"/>
      <c r="B78" s="90">
        <f>+B77+B10</f>
        <v>22037836.82</v>
      </c>
      <c r="C78" s="231" t="s">
        <v>52</v>
      </c>
      <c r="D78" s="232"/>
      <c r="E78" s="233"/>
      <c r="F78" s="67">
        <f>F77+F10</f>
        <v>22037836.82</v>
      </c>
      <c r="G78" s="31"/>
      <c r="H78" s="210"/>
    </row>
    <row r="79" spans="1:7" ht="12.75" customHeight="1" thickTop="1">
      <c r="A79" s="87"/>
      <c r="B79" s="69"/>
      <c r="C79" s="29"/>
      <c r="D79" s="29"/>
      <c r="E79" s="29"/>
      <c r="F79" s="187"/>
      <c r="G79" s="196"/>
    </row>
    <row r="80" spans="1:7" ht="21.75" customHeight="1">
      <c r="A80" s="87"/>
      <c r="B80" s="69"/>
      <c r="C80" s="29"/>
      <c r="D80" s="29"/>
      <c r="E80" s="29"/>
      <c r="F80" s="77"/>
      <c r="G80" s="31"/>
    </row>
    <row r="81" spans="1:7" ht="24.75" customHeight="1">
      <c r="A81" s="234" t="s">
        <v>102</v>
      </c>
      <c r="B81" s="234"/>
      <c r="C81" s="234"/>
      <c r="D81" s="234"/>
      <c r="E81" s="234"/>
      <c r="F81" s="234"/>
      <c r="G81" s="91"/>
    </row>
    <row r="82" spans="1:7" ht="24.75" customHeight="1">
      <c r="A82" s="234" t="s">
        <v>103</v>
      </c>
      <c r="B82" s="234"/>
      <c r="C82" s="234"/>
      <c r="D82" s="234"/>
      <c r="E82" s="234"/>
      <c r="F82" s="234"/>
      <c r="G82" s="91"/>
    </row>
    <row r="83" spans="1:6" ht="24.75" customHeight="1">
      <c r="A83" s="234" t="s">
        <v>104</v>
      </c>
      <c r="B83" s="235"/>
      <c r="C83" s="235"/>
      <c r="D83" s="235"/>
      <c r="E83" s="235"/>
      <c r="F83" s="235"/>
    </row>
    <row r="84" s="80" customFormat="1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</sheetData>
  <sheetProtection/>
  <mergeCells count="22">
    <mergeCell ref="C9:D9"/>
    <mergeCell ref="C8:D8"/>
    <mergeCell ref="A2:F2"/>
    <mergeCell ref="A3:F3"/>
    <mergeCell ref="A5:F5"/>
    <mergeCell ref="A7:B7"/>
    <mergeCell ref="C7:D7"/>
    <mergeCell ref="C47:D47"/>
    <mergeCell ref="A45:B45"/>
    <mergeCell ref="C45:D45"/>
    <mergeCell ref="C46:D46"/>
    <mergeCell ref="C26:D26"/>
    <mergeCell ref="C27:D27"/>
    <mergeCell ref="C32:D32"/>
    <mergeCell ref="C78:E78"/>
    <mergeCell ref="A81:F81"/>
    <mergeCell ref="A82:F82"/>
    <mergeCell ref="A83:F83"/>
    <mergeCell ref="C74:E74"/>
    <mergeCell ref="C75:E75"/>
    <mergeCell ref="C76:E76"/>
    <mergeCell ref="C77:E77"/>
  </mergeCells>
  <printOptions/>
  <pageMargins left="0.66" right="0.14" top="0.48" bottom="0.17" header="0.26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7" width="9.140625" style="91" customWidth="1"/>
    <col min="8" max="8" width="16.57421875" style="103" customWidth="1"/>
    <col min="9" max="9" width="9.140625" style="91" customWidth="1"/>
    <col min="10" max="10" width="10.421875" style="91" bestFit="1" customWidth="1"/>
    <col min="11" max="16384" width="9.140625" style="91" customWidth="1"/>
  </cols>
  <sheetData>
    <row r="1" spans="1:8" ht="24">
      <c r="A1" s="226" t="s">
        <v>110</v>
      </c>
      <c r="B1" s="226"/>
      <c r="C1" s="226"/>
      <c r="D1" s="226"/>
      <c r="E1" s="226"/>
      <c r="F1" s="226"/>
      <c r="G1" s="226"/>
      <c r="H1" s="226"/>
    </row>
    <row r="2" spans="1:8" ht="24">
      <c r="A2" s="226" t="s">
        <v>283</v>
      </c>
      <c r="B2" s="226"/>
      <c r="C2" s="226"/>
      <c r="D2" s="226"/>
      <c r="E2" s="226"/>
      <c r="F2" s="226"/>
      <c r="G2" s="226"/>
      <c r="H2" s="226"/>
    </row>
    <row r="3" spans="1:8" ht="24">
      <c r="A3" s="226" t="s">
        <v>253</v>
      </c>
      <c r="B3" s="226"/>
      <c r="C3" s="226"/>
      <c r="D3" s="226"/>
      <c r="E3" s="226"/>
      <c r="F3" s="226"/>
      <c r="G3" s="226"/>
      <c r="H3" s="226"/>
    </row>
    <row r="5" spans="1:8" ht="24">
      <c r="A5" s="91" t="s">
        <v>112</v>
      </c>
      <c r="H5" s="103">
        <v>18499.5</v>
      </c>
    </row>
    <row r="6" spans="1:8" ht="24">
      <c r="A6" s="91" t="s">
        <v>111</v>
      </c>
      <c r="H6" s="103">
        <v>11797.05</v>
      </c>
    </row>
    <row r="7" spans="1:8" ht="24">
      <c r="A7" s="91" t="s">
        <v>113</v>
      </c>
      <c r="H7" s="103">
        <v>1400</v>
      </c>
    </row>
    <row r="8" ht="24" hidden="1">
      <c r="A8" s="91" t="s">
        <v>114</v>
      </c>
    </row>
    <row r="9" ht="24" hidden="1">
      <c r="A9" s="91" t="s">
        <v>115</v>
      </c>
    </row>
    <row r="10" ht="24" hidden="1">
      <c r="A10" s="91" t="s">
        <v>116</v>
      </c>
    </row>
    <row r="11" ht="24" hidden="1">
      <c r="A11" s="91" t="s">
        <v>117</v>
      </c>
    </row>
    <row r="12" ht="24" hidden="1">
      <c r="A12" s="91" t="s">
        <v>118</v>
      </c>
    </row>
    <row r="13" ht="24" hidden="1">
      <c r="A13" s="91" t="s">
        <v>119</v>
      </c>
    </row>
    <row r="14" ht="24" hidden="1">
      <c r="A14" s="91" t="s">
        <v>120</v>
      </c>
    </row>
    <row r="15" ht="24" hidden="1">
      <c r="A15" s="91" t="s">
        <v>121</v>
      </c>
    </row>
    <row r="16" spans="1:8" ht="24.75" customHeight="1">
      <c r="A16" s="91" t="s">
        <v>122</v>
      </c>
      <c r="H16" s="103">
        <v>97</v>
      </c>
    </row>
    <row r="17" ht="24" hidden="1">
      <c r="A17" s="91" t="s">
        <v>135</v>
      </c>
    </row>
    <row r="18" ht="24" hidden="1">
      <c r="A18" s="91" t="s">
        <v>271</v>
      </c>
    </row>
    <row r="19" ht="24" hidden="1">
      <c r="A19" s="91" t="s">
        <v>214</v>
      </c>
    </row>
    <row r="20" spans="1:8" ht="24">
      <c r="A20" s="91" t="s">
        <v>123</v>
      </c>
      <c r="H20" s="103">
        <v>40</v>
      </c>
    </row>
    <row r="21" spans="1:8" ht="24">
      <c r="A21" s="91" t="s">
        <v>182</v>
      </c>
      <c r="H21" s="103">
        <v>3300</v>
      </c>
    </row>
    <row r="22" ht="24" hidden="1">
      <c r="A22" s="91" t="s">
        <v>261</v>
      </c>
    </row>
    <row r="23" ht="24" hidden="1">
      <c r="A23" s="91" t="s">
        <v>126</v>
      </c>
    </row>
    <row r="24" ht="24" hidden="1">
      <c r="A24" s="91" t="s">
        <v>167</v>
      </c>
    </row>
    <row r="25" ht="24" hidden="1">
      <c r="A25" s="91" t="s">
        <v>124</v>
      </c>
    </row>
    <row r="26" ht="24" hidden="1">
      <c r="A26" s="91" t="s">
        <v>88</v>
      </c>
    </row>
    <row r="27" spans="3:8" ht="24.75" thickBot="1">
      <c r="C27" s="31" t="s">
        <v>125</v>
      </c>
      <c r="H27" s="126">
        <f>SUM(H5:H26)</f>
        <v>35133.55</v>
      </c>
    </row>
    <row r="28" s="94" customFormat="1" ht="24.75" thickTop="1">
      <c r="H28" s="146"/>
    </row>
    <row r="29" s="94" customFormat="1" ht="24">
      <c r="H29" s="146"/>
    </row>
  </sheetData>
  <sheetProtection/>
  <mergeCells count="3">
    <mergeCell ref="A1:H1"/>
    <mergeCell ref="A2:H2"/>
    <mergeCell ref="A3:H3"/>
  </mergeCells>
  <printOptions/>
  <pageMargins left="1.28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3.28125" style="91" customWidth="1"/>
    <col min="2" max="2" width="23.421875" style="91" customWidth="1"/>
    <col min="3" max="3" width="22.140625" style="91" customWidth="1"/>
    <col min="4" max="4" width="22.00390625" style="91" customWidth="1"/>
    <col min="5" max="5" width="20.421875" style="91" customWidth="1"/>
    <col min="6" max="6" width="10.00390625" style="91" customWidth="1"/>
    <col min="7" max="7" width="9.8515625" style="91" customWidth="1"/>
    <col min="8" max="8" width="18.8515625" style="91" customWidth="1"/>
    <col min="9" max="10" width="9.140625" style="91" customWidth="1"/>
    <col min="11" max="11" width="17.00390625" style="91" customWidth="1"/>
    <col min="12" max="16384" width="9.140625" style="91" customWidth="1"/>
  </cols>
  <sheetData>
    <row r="1" spans="1:7" ht="26.25" customHeight="1">
      <c r="A1" s="106"/>
      <c r="B1" s="151" t="s">
        <v>76</v>
      </c>
      <c r="C1" s="108"/>
      <c r="D1" s="96" t="s">
        <v>127</v>
      </c>
      <c r="E1" s="107"/>
      <c r="F1" s="152"/>
      <c r="G1" s="123"/>
    </row>
    <row r="2" spans="1:7" ht="25.5" customHeight="1">
      <c r="A2" s="109"/>
      <c r="B2" s="79"/>
      <c r="C2" s="110"/>
      <c r="D2" s="154" t="s">
        <v>128</v>
      </c>
      <c r="E2" s="94"/>
      <c r="F2" s="124"/>
      <c r="G2" s="123"/>
    </row>
    <row r="3" spans="1:7" ht="19.5" customHeight="1">
      <c r="A3" s="111"/>
      <c r="B3" s="259" t="s">
        <v>62</v>
      </c>
      <c r="C3" s="260"/>
      <c r="D3" s="125"/>
      <c r="E3" s="112"/>
      <c r="F3" s="121"/>
      <c r="G3" s="123"/>
    </row>
    <row r="4" spans="1:6" ht="30" customHeight="1">
      <c r="A4" s="109"/>
      <c r="B4" s="261" t="s">
        <v>297</v>
      </c>
      <c r="C4" s="261"/>
      <c r="D4" s="261"/>
      <c r="E4" s="142">
        <v>21684992.18</v>
      </c>
      <c r="F4" s="153" t="s">
        <v>37</v>
      </c>
    </row>
    <row r="5" spans="1:6" ht="25.5" customHeight="1">
      <c r="A5" s="109"/>
      <c r="B5" s="147" t="s">
        <v>129</v>
      </c>
      <c r="C5" s="94"/>
      <c r="D5" s="110"/>
      <c r="E5" s="94"/>
      <c r="F5" s="110"/>
    </row>
    <row r="6" spans="1:6" ht="24" customHeight="1">
      <c r="A6" s="109"/>
      <c r="B6" s="128" t="s">
        <v>63</v>
      </c>
      <c r="C6" s="128" t="s">
        <v>64</v>
      </c>
      <c r="D6" s="129" t="s">
        <v>65</v>
      </c>
      <c r="E6" s="94"/>
      <c r="F6" s="110"/>
    </row>
    <row r="7" spans="1:6" ht="27.75" customHeight="1">
      <c r="A7" s="109"/>
      <c r="B7" s="130"/>
      <c r="C7" s="130"/>
      <c r="D7" s="131"/>
      <c r="E7" s="142"/>
      <c r="F7" s="153"/>
    </row>
    <row r="8" spans="1:6" ht="19.5" customHeight="1">
      <c r="A8" s="109"/>
      <c r="B8" s="130"/>
      <c r="C8" s="130"/>
      <c r="D8" s="137"/>
      <c r="E8" s="144"/>
      <c r="F8" s="153"/>
    </row>
    <row r="9" spans="1:6" ht="24" customHeight="1">
      <c r="A9" s="109"/>
      <c r="B9" s="148" t="s">
        <v>130</v>
      </c>
      <c r="C9" s="134"/>
      <c r="D9" s="110"/>
      <c r="E9" s="94"/>
      <c r="F9" s="110"/>
    </row>
    <row r="10" spans="1:6" ht="24.75" customHeight="1">
      <c r="A10" s="109"/>
      <c r="B10" s="128" t="s">
        <v>66</v>
      </c>
      <c r="C10" s="128" t="s">
        <v>67</v>
      </c>
      <c r="D10" s="129" t="s">
        <v>65</v>
      </c>
      <c r="E10" s="94"/>
      <c r="F10" s="110"/>
    </row>
    <row r="11" spans="1:6" ht="19.5" customHeight="1">
      <c r="A11" s="109"/>
      <c r="B11" s="130">
        <v>239254</v>
      </c>
      <c r="C11" s="136">
        <v>7358830</v>
      </c>
      <c r="D11" s="222">
        <v>4800</v>
      </c>
      <c r="E11" s="155">
        <f>D11</f>
        <v>4800</v>
      </c>
      <c r="F11" s="153" t="s">
        <v>37</v>
      </c>
    </row>
    <row r="12" spans="1:6" ht="19.5" customHeight="1">
      <c r="A12" s="109"/>
      <c r="B12" s="130">
        <v>239283</v>
      </c>
      <c r="C12" s="136">
        <v>7358853</v>
      </c>
      <c r="D12" s="222">
        <v>9700</v>
      </c>
      <c r="E12" s="155">
        <f>D12</f>
        <v>9700</v>
      </c>
      <c r="F12" s="153" t="s">
        <v>37</v>
      </c>
    </row>
    <row r="13" spans="1:6" ht="19.5" customHeight="1">
      <c r="A13" s="109"/>
      <c r="B13" s="130">
        <v>239294</v>
      </c>
      <c r="C13" s="136">
        <v>7358863</v>
      </c>
      <c r="D13" s="222">
        <v>1379</v>
      </c>
      <c r="E13" s="155">
        <f>D13</f>
        <v>1379</v>
      </c>
      <c r="F13" s="153" t="s">
        <v>37</v>
      </c>
    </row>
    <row r="14" spans="1:6" ht="19.5" customHeight="1">
      <c r="A14" s="109"/>
      <c r="B14" s="130" t="s">
        <v>298</v>
      </c>
      <c r="C14" s="135" t="s">
        <v>299</v>
      </c>
      <c r="D14" s="222">
        <v>30318.75</v>
      </c>
      <c r="E14" s="155">
        <f>D14</f>
        <v>30318.75</v>
      </c>
      <c r="F14" s="153" t="s">
        <v>37</v>
      </c>
    </row>
    <row r="15" spans="1:6" ht="19.5" customHeight="1">
      <c r="A15" s="109"/>
      <c r="B15" s="130" t="s">
        <v>298</v>
      </c>
      <c r="C15" s="135" t="s">
        <v>300</v>
      </c>
      <c r="D15" s="222">
        <v>2780</v>
      </c>
      <c r="E15" s="155">
        <f>D15</f>
        <v>2780</v>
      </c>
      <c r="F15" s="153" t="s">
        <v>37</v>
      </c>
    </row>
    <row r="16" spans="1:6" ht="19.5" customHeight="1">
      <c r="A16" s="109"/>
      <c r="B16" s="135"/>
      <c r="C16" s="135"/>
      <c r="D16" s="131"/>
      <c r="E16" s="190">
        <f>SUM(E11:E15)</f>
        <v>48977.75</v>
      </c>
      <c r="F16" s="153" t="s">
        <v>37</v>
      </c>
    </row>
    <row r="17" spans="1:6" ht="19.5" customHeight="1">
      <c r="A17" s="109"/>
      <c r="B17" s="135"/>
      <c r="C17" s="135"/>
      <c r="D17" s="131"/>
      <c r="E17" s="142"/>
      <c r="F17" s="153"/>
    </row>
    <row r="18" spans="1:6" ht="19.5" customHeight="1">
      <c r="A18" s="109"/>
      <c r="B18" s="135"/>
      <c r="C18" s="135"/>
      <c r="D18" s="131"/>
      <c r="E18" s="142"/>
      <c r="F18" s="153"/>
    </row>
    <row r="19" spans="1:6" ht="19.5" customHeight="1">
      <c r="A19" s="109"/>
      <c r="B19" s="135"/>
      <c r="C19" s="135"/>
      <c r="D19" s="131"/>
      <c r="E19" s="142"/>
      <c r="F19" s="153"/>
    </row>
    <row r="20" spans="1:6" ht="19.5" customHeight="1">
      <c r="A20" s="109"/>
      <c r="B20" s="135"/>
      <c r="C20" s="135"/>
      <c r="D20" s="137"/>
      <c r="E20" s="132"/>
      <c r="F20" s="153"/>
    </row>
    <row r="21" spans="1:6" ht="19.5" customHeight="1">
      <c r="A21" s="109"/>
      <c r="B21" s="135"/>
      <c r="C21" s="135"/>
      <c r="D21" s="137"/>
      <c r="E21" s="132"/>
      <c r="F21" s="153"/>
    </row>
    <row r="22" spans="1:6" ht="19.5" customHeight="1">
      <c r="A22" s="109"/>
      <c r="B22" s="135"/>
      <c r="C22" s="135"/>
      <c r="D22" s="137"/>
      <c r="E22" s="132"/>
      <c r="F22" s="153"/>
    </row>
    <row r="23" spans="1:6" ht="19.5" customHeight="1">
      <c r="A23" s="109"/>
      <c r="B23" s="135"/>
      <c r="C23" s="135"/>
      <c r="D23" s="137"/>
      <c r="E23" s="132"/>
      <c r="F23" s="153"/>
    </row>
    <row r="24" spans="1:6" ht="23.25" customHeight="1">
      <c r="A24" s="109"/>
      <c r="B24" s="147" t="s">
        <v>131</v>
      </c>
      <c r="C24" s="94"/>
      <c r="D24" s="139"/>
      <c r="E24" s="143"/>
      <c r="F24" s="153"/>
    </row>
    <row r="25" spans="1:6" ht="23.25" customHeight="1">
      <c r="A25" s="109"/>
      <c r="B25" s="147" t="s">
        <v>68</v>
      </c>
      <c r="C25" s="94"/>
      <c r="D25" s="139"/>
      <c r="E25" s="149"/>
      <c r="F25" s="110"/>
    </row>
    <row r="26" spans="1:6" ht="19.5" customHeight="1">
      <c r="A26" s="109"/>
      <c r="B26" s="94" t="s">
        <v>301</v>
      </c>
      <c r="C26" s="94"/>
      <c r="D26" s="139"/>
      <c r="E26" s="191">
        <v>200</v>
      </c>
      <c r="F26" s="153"/>
    </row>
    <row r="27" spans="1:6" ht="19.5" customHeight="1">
      <c r="A27" s="109"/>
      <c r="B27" s="135"/>
      <c r="C27" s="135"/>
      <c r="D27" s="140"/>
      <c r="E27" s="141"/>
      <c r="F27" s="153"/>
    </row>
    <row r="28" spans="1:6" ht="22.5" customHeight="1">
      <c r="A28" s="111"/>
      <c r="B28" s="257" t="s">
        <v>302</v>
      </c>
      <c r="C28" s="257"/>
      <c r="D28" s="258"/>
      <c r="E28" s="142">
        <v>21635814.43</v>
      </c>
      <c r="F28" s="153" t="s">
        <v>37</v>
      </c>
    </row>
    <row r="29" spans="1:6" ht="19.5" customHeight="1">
      <c r="A29" s="262" t="s">
        <v>56</v>
      </c>
      <c r="B29" s="263"/>
      <c r="C29" s="264"/>
      <c r="D29" s="150" t="s">
        <v>69</v>
      </c>
      <c r="E29" s="107"/>
      <c r="F29" s="108"/>
    </row>
    <row r="30" spans="1:6" ht="24" customHeight="1">
      <c r="A30" s="253" t="s">
        <v>303</v>
      </c>
      <c r="B30" s="254"/>
      <c r="C30" s="255"/>
      <c r="D30" s="253" t="s">
        <v>304</v>
      </c>
      <c r="E30" s="254"/>
      <c r="F30" s="255"/>
    </row>
    <row r="31" spans="1:6" ht="22.5" customHeight="1">
      <c r="A31" s="122"/>
      <c r="B31" s="123" t="s">
        <v>132</v>
      </c>
      <c r="C31" s="124"/>
      <c r="D31" s="122" t="s">
        <v>133</v>
      </c>
      <c r="E31" s="123"/>
      <c r="F31" s="124"/>
    </row>
    <row r="32" spans="1:6" ht="25.5" customHeight="1">
      <c r="A32" s="256" t="s">
        <v>230</v>
      </c>
      <c r="B32" s="257"/>
      <c r="C32" s="258"/>
      <c r="D32" s="256" t="s">
        <v>134</v>
      </c>
      <c r="E32" s="257"/>
      <c r="F32" s="258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1:6" ht="19.5" customHeight="1">
      <c r="A43" s="94"/>
      <c r="B43" s="94"/>
      <c r="C43" s="94"/>
      <c r="D43" s="94"/>
      <c r="E43" s="94"/>
      <c r="F43" s="94"/>
    </row>
    <row r="44" spans="1:7" ht="19.5" customHeight="1">
      <c r="A44" s="94"/>
      <c r="B44" s="79"/>
      <c r="C44" s="94"/>
      <c r="D44" s="123"/>
      <c r="E44" s="94"/>
      <c r="F44" s="123"/>
      <c r="G44" s="123"/>
    </row>
    <row r="45" spans="1:7" ht="19.5" customHeight="1">
      <c r="A45" s="94"/>
      <c r="B45" s="79"/>
      <c r="C45" s="94"/>
      <c r="D45" s="123"/>
      <c r="E45" s="94"/>
      <c r="F45" s="123"/>
      <c r="G45" s="123"/>
    </row>
    <row r="46" spans="1:7" ht="19.5" customHeight="1">
      <c r="A46" s="94"/>
      <c r="B46" s="265"/>
      <c r="C46" s="265"/>
      <c r="D46" s="123"/>
      <c r="E46" s="94"/>
      <c r="F46" s="123"/>
      <c r="G46" s="123"/>
    </row>
    <row r="47" spans="1:6" ht="19.5" customHeight="1">
      <c r="A47" s="94"/>
      <c r="B47" s="254"/>
      <c r="C47" s="254"/>
      <c r="D47" s="254"/>
      <c r="E47" s="144"/>
      <c r="F47" s="134"/>
    </row>
    <row r="48" spans="1:6" ht="19.5" customHeight="1">
      <c r="A48" s="94"/>
      <c r="B48" s="127"/>
      <c r="C48" s="94"/>
      <c r="D48" s="94"/>
      <c r="E48" s="94"/>
      <c r="F48" s="94"/>
    </row>
    <row r="49" spans="1:6" ht="19.5" customHeight="1">
      <c r="A49" s="94"/>
      <c r="B49" s="128"/>
      <c r="C49" s="128"/>
      <c r="D49" s="128"/>
      <c r="E49" s="94"/>
      <c r="F49" s="94"/>
    </row>
    <row r="50" spans="1:6" ht="19.5" customHeight="1">
      <c r="A50" s="94"/>
      <c r="B50" s="130"/>
      <c r="C50" s="130"/>
      <c r="D50" s="131"/>
      <c r="E50" s="131"/>
      <c r="F50" s="134"/>
    </row>
    <row r="51" spans="1:6" ht="19.5" customHeight="1">
      <c r="A51" s="94"/>
      <c r="B51" s="133"/>
      <c r="C51" s="134"/>
      <c r="D51" s="94"/>
      <c r="E51" s="94"/>
      <c r="F51" s="94"/>
    </row>
    <row r="52" spans="1:6" ht="19.5" customHeight="1">
      <c r="A52" s="94"/>
      <c r="B52" s="128"/>
      <c r="C52" s="128"/>
      <c r="D52" s="128"/>
      <c r="E52" s="94"/>
      <c r="F52" s="94"/>
    </row>
    <row r="53" spans="1:6" ht="19.5" customHeight="1">
      <c r="A53" s="94"/>
      <c r="B53" s="135"/>
      <c r="C53" s="136"/>
      <c r="D53" s="131"/>
      <c r="E53" s="131"/>
      <c r="F53" s="134"/>
    </row>
    <row r="54" spans="1:6" ht="19.5" customHeight="1">
      <c r="A54" s="94"/>
      <c r="B54" s="135"/>
      <c r="C54" s="135"/>
      <c r="D54" s="131"/>
      <c r="E54" s="131"/>
      <c r="F54" s="134"/>
    </row>
    <row r="55" spans="1:6" ht="19.5" customHeight="1">
      <c r="A55" s="94"/>
      <c r="B55" s="135"/>
      <c r="C55" s="136"/>
      <c r="D55" s="131"/>
      <c r="E55" s="131"/>
      <c r="F55" s="134"/>
    </row>
    <row r="56" spans="1:6" ht="19.5" customHeight="1">
      <c r="A56" s="94"/>
      <c r="B56" s="135"/>
      <c r="C56" s="135"/>
      <c r="D56" s="131"/>
      <c r="E56" s="131"/>
      <c r="F56" s="134"/>
    </row>
    <row r="57" spans="1:6" ht="19.5" customHeight="1">
      <c r="A57" s="94"/>
      <c r="B57" s="135"/>
      <c r="C57" s="138"/>
      <c r="D57" s="131"/>
      <c r="E57" s="131"/>
      <c r="F57" s="134"/>
    </row>
    <row r="58" spans="1:6" ht="19.5" customHeight="1">
      <c r="A58" s="94"/>
      <c r="B58" s="135"/>
      <c r="C58" s="135"/>
      <c r="D58" s="131"/>
      <c r="E58" s="131"/>
      <c r="F58" s="134"/>
    </row>
    <row r="59" spans="1:6" ht="19.5" customHeight="1">
      <c r="A59" s="94"/>
      <c r="B59" s="135"/>
      <c r="C59" s="135"/>
      <c r="D59" s="131"/>
      <c r="E59" s="131"/>
      <c r="F59" s="134"/>
    </row>
    <row r="60" spans="1:6" ht="19.5" customHeight="1">
      <c r="A60" s="94"/>
      <c r="B60" s="135"/>
      <c r="C60" s="135"/>
      <c r="D60" s="131"/>
      <c r="E60" s="131"/>
      <c r="F60" s="134"/>
    </row>
    <row r="61" spans="1:6" ht="19.5" customHeight="1">
      <c r="A61" s="94"/>
      <c r="B61" s="135"/>
      <c r="C61" s="135"/>
      <c r="D61" s="131"/>
      <c r="E61" s="131"/>
      <c r="F61" s="134"/>
    </row>
    <row r="62" spans="1:6" ht="19.5" customHeight="1">
      <c r="A62" s="94"/>
      <c r="B62" s="135"/>
      <c r="C62" s="135"/>
      <c r="D62" s="131"/>
      <c r="E62" s="131"/>
      <c r="F62" s="134"/>
    </row>
    <row r="63" spans="1:6" ht="19.5" customHeight="1">
      <c r="A63" s="94"/>
      <c r="B63" s="135"/>
      <c r="C63" s="135"/>
      <c r="D63" s="131"/>
      <c r="E63" s="131"/>
      <c r="F63" s="134"/>
    </row>
    <row r="64" spans="1:6" ht="19.5" customHeight="1">
      <c r="A64" s="94"/>
      <c r="B64" s="135"/>
      <c r="C64" s="135"/>
      <c r="D64" s="131"/>
      <c r="E64" s="131"/>
      <c r="F64" s="134"/>
    </row>
    <row r="65" spans="1:6" ht="19.5" customHeight="1">
      <c r="A65" s="94"/>
      <c r="B65" s="135"/>
      <c r="C65" s="135"/>
      <c r="D65" s="131"/>
      <c r="E65" s="131"/>
      <c r="F65" s="134"/>
    </row>
    <row r="66" spans="1:6" ht="19.5" customHeight="1">
      <c r="A66" s="94"/>
      <c r="B66" s="135"/>
      <c r="C66" s="135"/>
      <c r="D66" s="131"/>
      <c r="E66" s="131"/>
      <c r="F66" s="134"/>
    </row>
    <row r="67" spans="1:6" ht="19.5" customHeight="1">
      <c r="A67" s="94"/>
      <c r="B67" s="127"/>
      <c r="C67" s="94"/>
      <c r="D67" s="145"/>
      <c r="E67" s="94"/>
      <c r="F67" s="134"/>
    </row>
    <row r="68" spans="1:6" ht="19.5" customHeight="1">
      <c r="A68" s="94"/>
      <c r="B68" s="127"/>
      <c r="C68" s="94"/>
      <c r="D68" s="145"/>
      <c r="E68" s="94"/>
      <c r="F68" s="94"/>
    </row>
    <row r="69" spans="1:6" ht="19.5" customHeight="1">
      <c r="A69" s="94"/>
      <c r="B69" s="94"/>
      <c r="C69" s="94"/>
      <c r="D69" s="145"/>
      <c r="E69" s="146"/>
      <c r="F69" s="134"/>
    </row>
    <row r="70" spans="1:6" ht="19.5" customHeight="1">
      <c r="A70" s="94"/>
      <c r="B70" s="127"/>
      <c r="C70" s="94"/>
      <c r="D70" s="145"/>
      <c r="E70" s="94"/>
      <c r="F70" s="94"/>
    </row>
    <row r="71" spans="1:6" ht="19.5" customHeight="1">
      <c r="A71" s="94"/>
      <c r="B71" s="135"/>
      <c r="C71" s="135"/>
      <c r="D71" s="135"/>
      <c r="E71" s="135"/>
      <c r="F71" s="134"/>
    </row>
    <row r="72" spans="1:6" ht="19.5" customHeight="1">
      <c r="A72" s="94"/>
      <c r="B72" s="254"/>
      <c r="C72" s="254"/>
      <c r="D72" s="254"/>
      <c r="E72" s="144"/>
      <c r="F72" s="134"/>
    </row>
    <row r="73" spans="1:6" ht="19.5" customHeight="1">
      <c r="A73" s="254"/>
      <c r="B73" s="254"/>
      <c r="C73" s="254"/>
      <c r="D73" s="94"/>
      <c r="E73" s="94"/>
      <c r="F73" s="94"/>
    </row>
    <row r="74" spans="1:6" ht="19.5" customHeight="1">
      <c r="A74" s="254"/>
      <c r="B74" s="254"/>
      <c r="C74" s="254"/>
      <c r="D74" s="254"/>
      <c r="E74" s="254"/>
      <c r="F74" s="254"/>
    </row>
    <row r="75" spans="1:6" ht="19.5" customHeight="1">
      <c r="A75" s="254"/>
      <c r="B75" s="254"/>
      <c r="C75" s="254"/>
      <c r="D75" s="254"/>
      <c r="E75" s="254"/>
      <c r="F75" s="254"/>
    </row>
    <row r="76" spans="1:6" ht="24">
      <c r="A76" s="94"/>
      <c r="B76" s="94"/>
      <c r="C76" s="94"/>
      <c r="D76" s="94"/>
      <c r="E76" s="94"/>
      <c r="F76" s="94"/>
    </row>
    <row r="77" spans="1:6" ht="24">
      <c r="A77" s="94"/>
      <c r="B77" s="94"/>
      <c r="C77" s="94"/>
      <c r="D77" s="94"/>
      <c r="E77" s="94"/>
      <c r="F77" s="94"/>
    </row>
    <row r="78" spans="1:6" ht="24">
      <c r="A78" s="94"/>
      <c r="B78" s="94"/>
      <c r="C78" s="94"/>
      <c r="D78" s="94"/>
      <c r="E78" s="94"/>
      <c r="F78" s="94"/>
    </row>
    <row r="79" spans="1:6" ht="24">
      <c r="A79" s="94"/>
      <c r="B79" s="94"/>
      <c r="C79" s="94"/>
      <c r="D79" s="94"/>
      <c r="E79" s="94"/>
      <c r="F79" s="94"/>
    </row>
    <row r="80" spans="1:6" ht="24">
      <c r="A80" s="94"/>
      <c r="B80" s="94"/>
      <c r="C80" s="94"/>
      <c r="D80" s="94"/>
      <c r="E80" s="94"/>
      <c r="F80" s="94"/>
    </row>
    <row r="81" spans="1:6" ht="24">
      <c r="A81" s="94"/>
      <c r="B81" s="94"/>
      <c r="C81" s="94"/>
      <c r="D81" s="94"/>
      <c r="E81" s="94"/>
      <c r="F81" s="94"/>
    </row>
    <row r="82" spans="1:6" ht="24">
      <c r="A82" s="94"/>
      <c r="B82" s="94"/>
      <c r="C82" s="94"/>
      <c r="D82" s="94"/>
      <c r="E82" s="94"/>
      <c r="F82" s="94"/>
    </row>
    <row r="83" spans="1:6" ht="24">
      <c r="A83" s="94"/>
      <c r="B83" s="94"/>
      <c r="C83" s="94"/>
      <c r="D83" s="94"/>
      <c r="E83" s="94"/>
      <c r="F83" s="94"/>
    </row>
    <row r="84" spans="1:6" ht="24">
      <c r="A84" s="94"/>
      <c r="B84" s="94"/>
      <c r="C84" s="94"/>
      <c r="D84" s="94"/>
      <c r="E84" s="94"/>
      <c r="F84" s="94"/>
    </row>
  </sheetData>
  <sheetProtection/>
  <mergeCells count="16">
    <mergeCell ref="A75:C75"/>
    <mergeCell ref="D75:F75"/>
    <mergeCell ref="B46:C46"/>
    <mergeCell ref="B47:D47"/>
    <mergeCell ref="B72:D72"/>
    <mergeCell ref="D74:F74"/>
    <mergeCell ref="A73:C73"/>
    <mergeCell ref="A74:C74"/>
    <mergeCell ref="A30:C30"/>
    <mergeCell ref="D30:F30"/>
    <mergeCell ref="A32:C32"/>
    <mergeCell ref="D32:F32"/>
    <mergeCell ref="B3:C3"/>
    <mergeCell ref="B4:D4"/>
    <mergeCell ref="B28:D28"/>
    <mergeCell ref="A29:C29"/>
  </mergeCells>
  <printOptions/>
  <pageMargins left="0.85" right="0.12" top="0.66" bottom="0.1" header="0.07" footer="0.1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83">
      <selection activeCell="B31" sqref="B31"/>
    </sheetView>
  </sheetViews>
  <sheetFormatPr defaultColWidth="9.140625" defaultRowHeight="23.25" customHeight="1"/>
  <cols>
    <col min="1" max="1" width="29.7109375" style="0" customWidth="1"/>
    <col min="2" max="2" width="22.28125" style="0" customWidth="1"/>
    <col min="3" max="3" width="10.421875" style="0" customWidth="1"/>
    <col min="4" max="4" width="16.28125" style="171" customWidth="1"/>
    <col min="5" max="5" width="15.140625" style="171" customWidth="1"/>
    <col min="7" max="7" width="11.28125" style="0" bestFit="1" customWidth="1"/>
  </cols>
  <sheetData>
    <row r="1" spans="1:5" ht="23.25" customHeight="1">
      <c r="A1" s="266" t="s">
        <v>76</v>
      </c>
      <c r="B1" s="266"/>
      <c r="C1" s="266"/>
      <c r="D1" s="266"/>
      <c r="E1" s="266"/>
    </row>
    <row r="2" spans="1:5" ht="23.25" customHeight="1">
      <c r="A2" s="19" t="s">
        <v>71</v>
      </c>
      <c r="B2" s="19"/>
      <c r="C2" s="19"/>
      <c r="D2" s="156"/>
      <c r="E2" s="183" t="s">
        <v>256</v>
      </c>
    </row>
    <row r="3" spans="1:5" ht="23.25" customHeight="1">
      <c r="A3" s="267" t="s">
        <v>168</v>
      </c>
      <c r="B3" s="267"/>
      <c r="C3" s="267"/>
      <c r="D3" s="267"/>
      <c r="E3" s="172" t="s">
        <v>296</v>
      </c>
    </row>
    <row r="4" spans="1:5" ht="23.25" customHeight="1">
      <c r="A4" s="11" t="s">
        <v>136</v>
      </c>
      <c r="B4" s="11"/>
      <c r="C4" s="12"/>
      <c r="D4" s="157"/>
      <c r="E4" s="157"/>
    </row>
    <row r="5" spans="1:5" ht="23.25" customHeight="1">
      <c r="A5" s="268" t="s">
        <v>1</v>
      </c>
      <c r="B5" s="269"/>
      <c r="C5" s="10" t="s">
        <v>2</v>
      </c>
      <c r="D5" s="158"/>
      <c r="E5" s="181" t="s">
        <v>4</v>
      </c>
    </row>
    <row r="6" spans="1:5" ht="23.25" customHeight="1">
      <c r="A6" s="270"/>
      <c r="B6" s="271"/>
      <c r="C6" s="13"/>
      <c r="D6" s="168"/>
      <c r="E6" s="178"/>
    </row>
    <row r="7" spans="1:5" ht="23.25" customHeight="1">
      <c r="A7" s="272" t="s">
        <v>257</v>
      </c>
      <c r="B7" s="273"/>
      <c r="C7" s="7" t="s">
        <v>59</v>
      </c>
      <c r="D7" s="159">
        <v>925179.99</v>
      </c>
      <c r="E7" s="178"/>
    </row>
    <row r="8" spans="1:5" ht="23.25" customHeight="1">
      <c r="A8" s="272" t="s">
        <v>266</v>
      </c>
      <c r="B8" s="273"/>
      <c r="C8" s="7" t="s">
        <v>7</v>
      </c>
      <c r="D8" s="160"/>
      <c r="E8" s="178">
        <v>925179.99</v>
      </c>
    </row>
    <row r="9" spans="1:5" ht="23.25" customHeight="1">
      <c r="A9" s="201"/>
      <c r="B9" s="1"/>
      <c r="C9" s="28"/>
      <c r="D9" s="169"/>
      <c r="E9" s="178"/>
    </row>
    <row r="10" spans="1:5" ht="23.25" customHeight="1">
      <c r="A10" s="200"/>
      <c r="B10" s="6"/>
      <c r="C10" s="7"/>
      <c r="D10" s="162"/>
      <c r="E10" s="178"/>
    </row>
    <row r="11" spans="1:5" ht="23.25" customHeight="1">
      <c r="A11" s="200"/>
      <c r="B11" s="6"/>
      <c r="C11" s="7"/>
      <c r="D11" s="162"/>
      <c r="E11" s="178"/>
    </row>
    <row r="12" spans="1:5" ht="23.25" customHeight="1">
      <c r="A12" s="200"/>
      <c r="B12" s="6"/>
      <c r="C12" s="7"/>
      <c r="D12" s="162"/>
      <c r="E12" s="178"/>
    </row>
    <row r="13" spans="1:5" ht="23.25" customHeight="1">
      <c r="A13" s="200"/>
      <c r="B13" s="6"/>
      <c r="C13" s="7"/>
      <c r="D13" s="162"/>
      <c r="E13" s="178"/>
    </row>
    <row r="14" spans="1:5" ht="23.25" customHeight="1">
      <c r="A14" s="200"/>
      <c r="B14" s="6"/>
      <c r="C14" s="7"/>
      <c r="D14" s="162"/>
      <c r="E14" s="178"/>
    </row>
    <row r="15" spans="1:5" ht="23.25" customHeight="1">
      <c r="A15" s="200"/>
      <c r="B15" s="6"/>
      <c r="C15" s="7"/>
      <c r="D15" s="162"/>
      <c r="E15" s="178"/>
    </row>
    <row r="16" spans="1:5" ht="23.25" customHeight="1">
      <c r="A16" s="200"/>
      <c r="B16" s="6"/>
      <c r="C16" s="7"/>
      <c r="D16" s="162"/>
      <c r="E16" s="178"/>
    </row>
    <row r="17" spans="1:5" ht="23.25" customHeight="1">
      <c r="A17" s="200"/>
      <c r="B17" s="6"/>
      <c r="C17" s="7"/>
      <c r="D17" s="162"/>
      <c r="E17" s="178"/>
    </row>
    <row r="18" spans="1:5" ht="23.25" customHeight="1">
      <c r="A18" s="201"/>
      <c r="B18" s="1"/>
      <c r="C18" s="26"/>
      <c r="D18" s="162"/>
      <c r="E18" s="178"/>
    </row>
    <row r="19" spans="1:5" ht="23.25" customHeight="1">
      <c r="A19" s="201"/>
      <c r="B19" s="1"/>
      <c r="C19" s="26"/>
      <c r="D19" s="162"/>
      <c r="E19" s="178"/>
    </row>
    <row r="20" spans="1:5" ht="23.25" customHeight="1">
      <c r="A20" s="201"/>
      <c r="B20" s="1"/>
      <c r="C20" s="26"/>
      <c r="D20" s="162"/>
      <c r="E20" s="178"/>
    </row>
    <row r="21" spans="1:5" ht="23.25" customHeight="1">
      <c r="A21" s="202"/>
      <c r="B21" s="16"/>
      <c r="C21" s="17"/>
      <c r="D21" s="164">
        <f>SUM(D7:D20)</f>
        <v>925179.99</v>
      </c>
      <c r="E21" s="180">
        <f>SUM(E8)</f>
        <v>925179.99</v>
      </c>
    </row>
    <row r="22" spans="1:5" ht="23.25" customHeight="1">
      <c r="A22" s="274" t="s">
        <v>70</v>
      </c>
      <c r="B22" s="275"/>
      <c r="C22" s="275"/>
      <c r="D22" s="275"/>
      <c r="E22" s="276"/>
    </row>
    <row r="23" spans="1:5" ht="23.25" customHeight="1">
      <c r="A23" s="272" t="s">
        <v>267</v>
      </c>
      <c r="B23" s="277"/>
      <c r="C23" s="277"/>
      <c r="D23" s="277"/>
      <c r="E23" s="273"/>
    </row>
    <row r="24" spans="1:5" ht="23.25" customHeight="1">
      <c r="A24" s="278"/>
      <c r="B24" s="279"/>
      <c r="C24" s="279"/>
      <c r="D24" s="279"/>
      <c r="E24" s="280"/>
    </row>
    <row r="25" spans="1:5" ht="23.25" customHeight="1">
      <c r="A25" s="199" t="s">
        <v>56</v>
      </c>
      <c r="B25" s="281" t="s">
        <v>57</v>
      </c>
      <c r="C25" s="282"/>
      <c r="D25" s="281" t="s">
        <v>58</v>
      </c>
      <c r="E25" s="283"/>
    </row>
    <row r="26" spans="1:5" ht="23.25" customHeight="1">
      <c r="A26" s="14"/>
      <c r="B26" s="14"/>
      <c r="C26" s="4"/>
      <c r="D26" s="170"/>
      <c r="E26" s="160"/>
    </row>
    <row r="27" spans="1:5" ht="23.25" customHeight="1">
      <c r="A27" s="203" t="s">
        <v>139</v>
      </c>
      <c r="B27" s="278" t="s">
        <v>140</v>
      </c>
      <c r="C27" s="280"/>
      <c r="D27" s="284" t="s">
        <v>139</v>
      </c>
      <c r="E27" s="285"/>
    </row>
    <row r="34" spans="1:5" ht="23.25" customHeight="1">
      <c r="A34" s="266" t="s">
        <v>76</v>
      </c>
      <c r="B34" s="266"/>
      <c r="C34" s="266"/>
      <c r="D34" s="266"/>
      <c r="E34" s="266"/>
    </row>
    <row r="35" spans="1:5" ht="23.25" customHeight="1">
      <c r="A35" s="19" t="s">
        <v>71</v>
      </c>
      <c r="B35" s="19"/>
      <c r="C35" s="19"/>
      <c r="D35" s="156"/>
      <c r="E35" s="183" t="s">
        <v>256</v>
      </c>
    </row>
    <row r="36" spans="1:5" ht="23.25" customHeight="1">
      <c r="A36" s="267" t="s">
        <v>168</v>
      </c>
      <c r="B36" s="267"/>
      <c r="C36" s="267"/>
      <c r="D36" s="267"/>
      <c r="E36" s="172" t="s">
        <v>285</v>
      </c>
    </row>
    <row r="37" spans="1:5" ht="23.25" customHeight="1">
      <c r="A37" s="11" t="s">
        <v>136</v>
      </c>
      <c r="B37" s="11"/>
      <c r="C37" s="12"/>
      <c r="D37" s="157"/>
      <c r="E37" s="157"/>
    </row>
    <row r="38" spans="1:5" ht="23.25" customHeight="1">
      <c r="A38" s="268" t="s">
        <v>1</v>
      </c>
      <c r="B38" s="269"/>
      <c r="C38" s="10" t="s">
        <v>2</v>
      </c>
      <c r="D38" s="158"/>
      <c r="E38" s="181" t="s">
        <v>4</v>
      </c>
    </row>
    <row r="39" spans="1:5" ht="23.25" customHeight="1">
      <c r="A39" s="270"/>
      <c r="B39" s="271"/>
      <c r="C39" s="13"/>
      <c r="D39" s="168"/>
      <c r="E39" s="178"/>
    </row>
    <row r="40" spans="1:5" ht="23.25" customHeight="1">
      <c r="A40" s="272" t="s">
        <v>268</v>
      </c>
      <c r="B40" s="273"/>
      <c r="C40" s="7" t="s">
        <v>7</v>
      </c>
      <c r="D40" s="159">
        <v>1417347.72</v>
      </c>
      <c r="E40" s="178"/>
    </row>
    <row r="41" spans="1:5" ht="23.25" customHeight="1">
      <c r="A41" s="201" t="s">
        <v>269</v>
      </c>
      <c r="B41" s="1"/>
      <c r="C41" s="7" t="s">
        <v>59</v>
      </c>
      <c r="D41" s="169"/>
      <c r="E41" s="178">
        <v>1417347.72</v>
      </c>
    </row>
    <row r="42" spans="1:5" ht="23.25" customHeight="1">
      <c r="A42" s="200"/>
      <c r="B42" s="6"/>
      <c r="C42" s="7"/>
      <c r="D42" s="162"/>
      <c r="E42" s="178"/>
    </row>
    <row r="43" spans="1:5" ht="23.25" customHeight="1">
      <c r="A43" s="200"/>
      <c r="B43" s="6"/>
      <c r="C43" s="7"/>
      <c r="D43" s="162"/>
      <c r="E43" s="178"/>
    </row>
    <row r="44" spans="1:5" ht="23.25" customHeight="1">
      <c r="A44" s="200"/>
      <c r="B44" s="6"/>
      <c r="C44" s="7"/>
      <c r="D44" s="162"/>
      <c r="E44" s="178"/>
    </row>
    <row r="45" spans="1:5" ht="23.25" customHeight="1">
      <c r="A45" s="200"/>
      <c r="B45" s="6"/>
      <c r="C45" s="7"/>
      <c r="D45" s="162"/>
      <c r="E45" s="178"/>
    </row>
    <row r="46" spans="1:5" ht="23.25" customHeight="1">
      <c r="A46" s="200"/>
      <c r="B46" s="6"/>
      <c r="C46" s="7"/>
      <c r="D46" s="162"/>
      <c r="E46" s="178"/>
    </row>
    <row r="47" spans="1:5" ht="23.25" customHeight="1">
      <c r="A47" s="200"/>
      <c r="B47" s="6"/>
      <c r="C47" s="7"/>
      <c r="D47" s="162"/>
      <c r="E47" s="178"/>
    </row>
    <row r="48" spans="1:5" ht="23.25" customHeight="1">
      <c r="A48" s="200"/>
      <c r="B48" s="6"/>
      <c r="C48" s="7"/>
      <c r="D48" s="162"/>
      <c r="E48" s="178"/>
    </row>
    <row r="49" spans="1:5" ht="23.25" customHeight="1">
      <c r="A49" s="200"/>
      <c r="B49" s="6"/>
      <c r="C49" s="7"/>
      <c r="D49" s="162"/>
      <c r="E49" s="178"/>
    </row>
    <row r="50" spans="1:5" ht="23.25" customHeight="1">
      <c r="A50" s="201"/>
      <c r="B50" s="1"/>
      <c r="C50" s="26"/>
      <c r="D50" s="162"/>
      <c r="E50" s="178"/>
    </row>
    <row r="51" spans="1:5" ht="23.25" customHeight="1">
      <c r="A51" s="201"/>
      <c r="B51" s="1"/>
      <c r="C51" s="26"/>
      <c r="D51" s="162"/>
      <c r="E51" s="178"/>
    </row>
    <row r="52" spans="1:5" ht="23.25" customHeight="1">
      <c r="A52" s="201"/>
      <c r="B52" s="1"/>
      <c r="C52" s="26"/>
      <c r="D52" s="162"/>
      <c r="E52" s="178"/>
    </row>
    <row r="53" spans="1:5" ht="23.25" customHeight="1">
      <c r="A53" s="202"/>
      <c r="B53" s="16"/>
      <c r="C53" s="17"/>
      <c r="D53" s="164">
        <f>SUM(D40:D52)</f>
        <v>1417347.72</v>
      </c>
      <c r="E53" s="180">
        <f>SUM(E41)</f>
        <v>1417347.72</v>
      </c>
    </row>
    <row r="54" spans="1:5" ht="23.25" customHeight="1">
      <c r="A54" s="274" t="s">
        <v>70</v>
      </c>
      <c r="B54" s="275"/>
      <c r="C54" s="275"/>
      <c r="D54" s="275"/>
      <c r="E54" s="276"/>
    </row>
    <row r="55" spans="1:5" ht="23.25" customHeight="1">
      <c r="A55" s="272" t="s">
        <v>270</v>
      </c>
      <c r="B55" s="277"/>
      <c r="C55" s="277"/>
      <c r="D55" s="277"/>
      <c r="E55" s="273"/>
    </row>
    <row r="56" spans="1:5" ht="23.25" customHeight="1">
      <c r="A56" s="278"/>
      <c r="B56" s="279"/>
      <c r="C56" s="279"/>
      <c r="D56" s="279"/>
      <c r="E56" s="280"/>
    </row>
    <row r="57" spans="1:5" ht="23.25" customHeight="1">
      <c r="A57" s="199" t="s">
        <v>56</v>
      </c>
      <c r="B57" s="281" t="s">
        <v>57</v>
      </c>
      <c r="C57" s="282"/>
      <c r="D57" s="281" t="s">
        <v>58</v>
      </c>
      <c r="E57" s="283"/>
    </row>
    <row r="58" spans="1:5" ht="23.25" customHeight="1">
      <c r="A58" s="14"/>
      <c r="B58" s="14"/>
      <c r="C58" s="4"/>
      <c r="D58" s="170"/>
      <c r="E58" s="160"/>
    </row>
    <row r="59" spans="1:5" ht="23.25" customHeight="1">
      <c r="A59" s="203" t="s">
        <v>139</v>
      </c>
      <c r="B59" s="278" t="s">
        <v>140</v>
      </c>
      <c r="C59" s="280"/>
      <c r="D59" s="284" t="s">
        <v>139</v>
      </c>
      <c r="E59" s="285"/>
    </row>
    <row r="66" spans="1:5" ht="23.25" customHeight="1">
      <c r="A66" s="266" t="s">
        <v>76</v>
      </c>
      <c r="B66" s="266"/>
      <c r="C66" s="266"/>
      <c r="D66" s="266"/>
      <c r="E66" s="266"/>
    </row>
    <row r="67" spans="1:5" ht="23.25" customHeight="1">
      <c r="A67" s="19" t="s">
        <v>71</v>
      </c>
      <c r="B67" s="19"/>
      <c r="C67" s="19"/>
      <c r="D67" s="156"/>
      <c r="E67" s="183" t="s">
        <v>256</v>
      </c>
    </row>
    <row r="68" spans="1:5" ht="23.25" customHeight="1">
      <c r="A68" s="267" t="s">
        <v>168</v>
      </c>
      <c r="B68" s="267"/>
      <c r="C68" s="267"/>
      <c r="D68" s="267"/>
      <c r="E68" s="172" t="s">
        <v>292</v>
      </c>
    </row>
    <row r="69" spans="1:5" ht="23.25" customHeight="1">
      <c r="A69" s="11" t="s">
        <v>136</v>
      </c>
      <c r="B69" s="11"/>
      <c r="C69" s="12"/>
      <c r="D69" s="157"/>
      <c r="E69" s="157"/>
    </row>
    <row r="70" spans="1:5" ht="23.25" customHeight="1">
      <c r="A70" s="268" t="s">
        <v>1</v>
      </c>
      <c r="B70" s="269"/>
      <c r="C70" s="10" t="s">
        <v>2</v>
      </c>
      <c r="D70" s="158"/>
      <c r="E70" s="181" t="s">
        <v>4</v>
      </c>
    </row>
    <row r="71" spans="1:5" ht="23.25" customHeight="1">
      <c r="A71" s="270"/>
      <c r="B71" s="271"/>
      <c r="C71" s="13"/>
      <c r="D71" s="168"/>
      <c r="E71" s="178"/>
    </row>
    <row r="72" spans="1:5" ht="23.25" customHeight="1">
      <c r="A72" s="272" t="s">
        <v>293</v>
      </c>
      <c r="B72" s="273"/>
      <c r="C72" s="7" t="s">
        <v>213</v>
      </c>
      <c r="D72" s="159">
        <v>126000</v>
      </c>
      <c r="E72" s="178"/>
    </row>
    <row r="73" spans="1:5" ht="23.25" customHeight="1">
      <c r="A73" s="201" t="s">
        <v>294</v>
      </c>
      <c r="B73" s="1"/>
      <c r="C73" s="7"/>
      <c r="D73" s="169"/>
      <c r="E73" s="178">
        <v>126000</v>
      </c>
    </row>
    <row r="74" spans="1:5" ht="23.25" customHeight="1">
      <c r="A74" s="200"/>
      <c r="B74" s="6"/>
      <c r="C74" s="7"/>
      <c r="D74" s="162"/>
      <c r="E74" s="178"/>
    </row>
    <row r="75" spans="1:5" ht="23.25" customHeight="1">
      <c r="A75" s="200"/>
      <c r="B75" s="6"/>
      <c r="C75" s="7"/>
      <c r="D75" s="162"/>
      <c r="E75" s="178"/>
    </row>
    <row r="76" spans="1:5" ht="23.25" customHeight="1">
      <c r="A76" s="200"/>
      <c r="B76" s="6"/>
      <c r="C76" s="7"/>
      <c r="D76" s="162"/>
      <c r="E76" s="178"/>
    </row>
    <row r="77" spans="1:5" ht="23.25" customHeight="1">
      <c r="A77" s="200"/>
      <c r="B77" s="6"/>
      <c r="C77" s="7"/>
      <c r="D77" s="162"/>
      <c r="E77" s="178"/>
    </row>
    <row r="78" spans="1:5" ht="23.25" customHeight="1">
      <c r="A78" s="200"/>
      <c r="B78" s="6"/>
      <c r="C78" s="7"/>
      <c r="D78" s="162"/>
      <c r="E78" s="178"/>
    </row>
    <row r="79" spans="1:5" ht="23.25" customHeight="1">
      <c r="A79" s="200"/>
      <c r="B79" s="6"/>
      <c r="C79" s="7"/>
      <c r="D79" s="162"/>
      <c r="E79" s="178"/>
    </row>
    <row r="80" spans="1:5" ht="23.25" customHeight="1">
      <c r="A80" s="200"/>
      <c r="B80" s="6"/>
      <c r="C80" s="7"/>
      <c r="D80" s="162"/>
      <c r="E80" s="178"/>
    </row>
    <row r="81" spans="1:5" ht="23.25" customHeight="1">
      <c r="A81" s="200"/>
      <c r="B81" s="6"/>
      <c r="C81" s="7"/>
      <c r="D81" s="162"/>
      <c r="E81" s="178"/>
    </row>
    <row r="82" spans="1:5" ht="23.25" customHeight="1">
      <c r="A82" s="201"/>
      <c r="B82" s="1"/>
      <c r="C82" s="26"/>
      <c r="D82" s="162"/>
      <c r="E82" s="178"/>
    </row>
    <row r="83" spans="1:5" ht="23.25" customHeight="1">
      <c r="A83" s="201"/>
      <c r="B83" s="1"/>
      <c r="C83" s="26"/>
      <c r="D83" s="162"/>
      <c r="E83" s="178"/>
    </row>
    <row r="84" spans="1:5" ht="23.25" customHeight="1">
      <c r="A84" s="201"/>
      <c r="B84" s="1"/>
      <c r="C84" s="26"/>
      <c r="D84" s="162"/>
      <c r="E84" s="178"/>
    </row>
    <row r="85" spans="1:5" ht="23.25" customHeight="1">
      <c r="A85" s="202"/>
      <c r="B85" s="16"/>
      <c r="C85" s="17"/>
      <c r="D85" s="164">
        <f>SUM(D72:D84)</f>
        <v>126000</v>
      </c>
      <c r="E85" s="180">
        <f>SUM(E73)</f>
        <v>126000</v>
      </c>
    </row>
    <row r="86" spans="1:5" ht="23.25" customHeight="1">
      <c r="A86" s="274" t="s">
        <v>70</v>
      </c>
      <c r="B86" s="275"/>
      <c r="C86" s="275"/>
      <c r="D86" s="275"/>
      <c r="E86" s="276"/>
    </row>
    <row r="87" spans="1:5" ht="23.25" customHeight="1">
      <c r="A87" s="272" t="s">
        <v>295</v>
      </c>
      <c r="B87" s="277"/>
      <c r="C87" s="277"/>
      <c r="D87" s="277"/>
      <c r="E87" s="273"/>
    </row>
    <row r="88" spans="1:5" ht="23.25" customHeight="1">
      <c r="A88" s="278"/>
      <c r="B88" s="279"/>
      <c r="C88" s="279"/>
      <c r="D88" s="279"/>
      <c r="E88" s="280"/>
    </row>
    <row r="89" spans="1:5" ht="23.25" customHeight="1">
      <c r="A89" s="199" t="s">
        <v>56</v>
      </c>
      <c r="B89" s="281" t="s">
        <v>57</v>
      </c>
      <c r="C89" s="282"/>
      <c r="D89" s="281" t="s">
        <v>58</v>
      </c>
      <c r="E89" s="283"/>
    </row>
    <row r="90" spans="1:5" ht="23.25" customHeight="1">
      <c r="A90" s="14"/>
      <c r="B90" s="14"/>
      <c r="C90" s="4"/>
      <c r="D90" s="170"/>
      <c r="E90" s="160"/>
    </row>
    <row r="91" spans="1:5" ht="23.25" customHeight="1">
      <c r="A91" s="203" t="s">
        <v>139</v>
      </c>
      <c r="B91" s="278" t="s">
        <v>140</v>
      </c>
      <c r="C91" s="280"/>
      <c r="D91" s="284" t="s">
        <v>139</v>
      </c>
      <c r="E91" s="285"/>
    </row>
  </sheetData>
  <sheetProtection/>
  <mergeCells count="37">
    <mergeCell ref="B91:C91"/>
    <mergeCell ref="D91:E91"/>
    <mergeCell ref="A72:B72"/>
    <mergeCell ref="A86:E86"/>
    <mergeCell ref="A87:E87"/>
    <mergeCell ref="A88:E88"/>
    <mergeCell ref="B89:C89"/>
    <mergeCell ref="D89:E89"/>
    <mergeCell ref="B57:C57"/>
    <mergeCell ref="D57:E57"/>
    <mergeCell ref="A66:E66"/>
    <mergeCell ref="A68:D68"/>
    <mergeCell ref="A70:B70"/>
    <mergeCell ref="A71:B71"/>
    <mergeCell ref="A38:B38"/>
    <mergeCell ref="A39:B39"/>
    <mergeCell ref="A40:B40"/>
    <mergeCell ref="A34:E34"/>
    <mergeCell ref="A36:D36"/>
    <mergeCell ref="B59:C59"/>
    <mergeCell ref="D59:E59"/>
    <mergeCell ref="A54:E54"/>
    <mergeCell ref="A55:E55"/>
    <mergeCell ref="A56:E56"/>
    <mergeCell ref="A23:E23"/>
    <mergeCell ref="A8:B8"/>
    <mergeCell ref="A24:E24"/>
    <mergeCell ref="B25:C25"/>
    <mergeCell ref="D25:E25"/>
    <mergeCell ref="B27:C27"/>
    <mergeCell ref="D27:E27"/>
    <mergeCell ref="A1:E1"/>
    <mergeCell ref="A3:D3"/>
    <mergeCell ref="A5:B5"/>
    <mergeCell ref="A6:B6"/>
    <mergeCell ref="A7:B7"/>
    <mergeCell ref="A22:E22"/>
  </mergeCells>
  <printOptions/>
  <pageMargins left="0.67" right="0.19" top="0.78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userm</dc:creator>
  <cp:keywords/>
  <dc:description/>
  <cp:lastModifiedBy>Windows User</cp:lastModifiedBy>
  <cp:lastPrinted>2012-03-23T04:39:38Z</cp:lastPrinted>
  <dcterms:created xsi:type="dcterms:W3CDTF">2006-03-02T03:54:19Z</dcterms:created>
  <dcterms:modified xsi:type="dcterms:W3CDTF">2012-09-27T08:32:45Z</dcterms:modified>
  <cp:category/>
  <cp:version/>
  <cp:contentType/>
  <cp:contentStatus/>
</cp:coreProperties>
</file>