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55" windowHeight="6660" firstSheet="3" activeTab="7"/>
  </bookViews>
  <sheets>
    <sheet name="งบทดลอง" sheetId="1" r:id="rId1"/>
    <sheet name="หมายเหตุ12" sheetId="2" r:id="rId2"/>
    <sheet name="หมายเหตุ3" sheetId="3" r:id="rId3"/>
    <sheet name="หมายเหตุ4" sheetId="4" r:id="rId4"/>
    <sheet name="หมายเหตุ5" sheetId="5" r:id="rId5"/>
    <sheet name="งบรับ - จ่าย" sheetId="6" r:id="rId6"/>
    <sheet name="หมายเหตุ1รับจ่าย" sheetId="7" r:id="rId7"/>
    <sheet name="กระทบยอดเงินฝาก" sheetId="8" r:id="rId8"/>
    <sheet name="ใบผ่านทั่วไป" sheetId="9" r:id="rId9"/>
    <sheet name="ใบผ่านมาตรฐาน" sheetId="10" r:id="rId10"/>
  </sheets>
  <definedNames/>
  <calcPr fullCalcOnLoad="1"/>
</workbook>
</file>

<file path=xl/sharedStrings.xml><?xml version="1.0" encoding="utf-8"?>
<sst xmlns="http://schemas.openxmlformats.org/spreadsheetml/2006/main" count="573" uniqueCount="324">
  <si>
    <t>งบทดลอง</t>
  </si>
  <si>
    <t>รายการ</t>
  </si>
  <si>
    <t>รหัสบัญชี</t>
  </si>
  <si>
    <t>เดบิท</t>
  </si>
  <si>
    <t>เครดิต</t>
  </si>
  <si>
    <t>010</t>
  </si>
  <si>
    <t>-</t>
  </si>
  <si>
    <t>021</t>
  </si>
  <si>
    <t>090</t>
  </si>
  <si>
    <t>เงินเดือน</t>
  </si>
  <si>
    <t>100</t>
  </si>
  <si>
    <t>ค่าจ้างชั่วคราว</t>
  </si>
  <si>
    <t>130</t>
  </si>
  <si>
    <t>ค่าตอบแทน</t>
  </si>
  <si>
    <t>200</t>
  </si>
  <si>
    <t>ค่าใช้สอย</t>
  </si>
  <si>
    <t>250</t>
  </si>
  <si>
    <t>ค่าวัสดุ</t>
  </si>
  <si>
    <t>270</t>
  </si>
  <si>
    <t>ค่าสาธารณูปโภค</t>
  </si>
  <si>
    <t>300</t>
  </si>
  <si>
    <t>ค่าครุภัณฑ์</t>
  </si>
  <si>
    <t>ค่าที่ดินและสิ่งก่อสร้าง</t>
  </si>
  <si>
    <t>งบกลาง</t>
  </si>
  <si>
    <t>000</t>
  </si>
  <si>
    <t>เงินอุดหนุน</t>
  </si>
  <si>
    <t>821</t>
  </si>
  <si>
    <t>900</t>
  </si>
  <si>
    <t>600</t>
  </si>
  <si>
    <t>เงินสะสม</t>
  </si>
  <si>
    <t>700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</si>
  <si>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</si>
  <si>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</si>
  <si>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</si>
  <si>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</si>
  <si>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</si>
  <si>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</si>
  <si>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บาท</t>
  </si>
  <si>
    <t>บัญชี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</si>
  <si>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</si>
  <si>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</si>
  <si>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</si>
  <si>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</si>
  <si>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0250</t>
  </si>
  <si>
    <t>รายได้เบ็ดเตล็ด</t>
  </si>
  <si>
    <t>ภาษีจัดสรร</t>
  </si>
  <si>
    <t>รวมรายรับ</t>
  </si>
  <si>
    <t>รายจ่าย</t>
  </si>
  <si>
    <t>รวมรายจ่าย</t>
  </si>
  <si>
    <t xml:space="preserve"> สูงกว่า</t>
  </si>
  <si>
    <t>รายรับ                                   รายจ่าย</t>
  </si>
  <si>
    <t>(ต่ำกว่า)</t>
  </si>
  <si>
    <t>ยอดยกไป</t>
  </si>
  <si>
    <t>รับ</t>
  </si>
  <si>
    <t>จ่าย</t>
  </si>
  <si>
    <t>คงเหลือ</t>
  </si>
  <si>
    <t>ผู้จัดทำ</t>
  </si>
  <si>
    <t>ผู้อนุมัติ</t>
  </si>
  <si>
    <t>ผู้บันทึกบัญชี</t>
  </si>
  <si>
    <t>022</t>
  </si>
  <si>
    <t>902</t>
  </si>
  <si>
    <t>906</t>
  </si>
  <si>
    <t>งบกระทบยอดเงินฝากธนาคาร</t>
  </si>
  <si>
    <t>วันที่ลงบัญชี</t>
  </si>
  <si>
    <t>วันที่ฝากธนาคาร</t>
  </si>
  <si>
    <t>จำนวนเงิน</t>
  </si>
  <si>
    <t>วันที่</t>
  </si>
  <si>
    <t>เลขที่เช็ค</t>
  </si>
  <si>
    <t>รายละเอียด</t>
  </si>
  <si>
    <t>ผู้ตรวจสอบ</t>
  </si>
  <si>
    <r>
      <t>คำอธิบาย</t>
    </r>
    <r>
      <rPr>
        <b/>
        <sz val="16"/>
        <rFont val="Angsana New"/>
        <family val="1"/>
      </rPr>
      <t xml:space="preserve"> เพื่อบันทึก</t>
    </r>
  </si>
  <si>
    <t xml:space="preserve">                                                                                                                     </t>
  </si>
  <si>
    <t xml:space="preserve">                                                              ใบผ่านรายการบัญชีมาตรฐาน                  </t>
  </si>
  <si>
    <t>903</t>
  </si>
  <si>
    <t xml:space="preserve">                           บัญชีเงินรายรับ</t>
  </si>
  <si>
    <t>ลูกหนี้เงินยืม-เงินงบประมาณ</t>
  </si>
  <si>
    <t>องค์การบริหารส่วนตำบลปากพนังฝั่งตะวันออก</t>
  </si>
  <si>
    <t>เงินฝาก ธ.กรุงไทย ประเภทกระแสรายวัน 802-6-01895-8</t>
  </si>
  <si>
    <t>เงินฝาก ธกส. ประเภทออมทรัพย์  092-2-70587-9</t>
  </si>
  <si>
    <t>เงินฝาก ธกส. ประเภทออมทรัพย์  092-2-71876-5</t>
  </si>
  <si>
    <t>รายจ่ายค้างจ่าย (เบิกตัดปี)</t>
  </si>
  <si>
    <t>เงินทุนสำรองเงินสะสม 25%</t>
  </si>
  <si>
    <t>082</t>
  </si>
  <si>
    <t>450</t>
  </si>
  <si>
    <t>500</t>
  </si>
  <si>
    <t>400</t>
  </si>
  <si>
    <t>602</t>
  </si>
  <si>
    <t xml:space="preserve">     องค์การบริหารส่วนตำบลปากพนังฝั่งตะวันออก</t>
  </si>
  <si>
    <t>เงินอุดหนุนทั่วไป</t>
  </si>
  <si>
    <t>เงินลูกหนี้ ภบท.11</t>
  </si>
  <si>
    <t>0100</t>
  </si>
  <si>
    <t>0130</t>
  </si>
  <si>
    <t>0200</t>
  </si>
  <si>
    <t>0270</t>
  </si>
  <si>
    <t>0300</t>
  </si>
  <si>
    <t>0400</t>
  </si>
  <si>
    <t>6450</t>
  </si>
  <si>
    <t>5500</t>
  </si>
  <si>
    <t>7450</t>
  </si>
  <si>
    <t>0700</t>
  </si>
  <si>
    <t>0900</t>
  </si>
  <si>
    <t xml:space="preserve">      อำเภอปากพนัง           จังหวัดนครศรีธรรมราช</t>
  </si>
  <si>
    <t xml:space="preserve">        (ลงชื่อ)………………………..              (ลงชื่อ)……………………..…                 (ลงชื่อ)…………………………</t>
  </si>
  <si>
    <t xml:space="preserve">                  (นางมณฑา  หนูมาก)                          (นายสมโภชน์  สิทธิรัตน์)                               (นายจรูญ  มั่นคง)</t>
  </si>
  <si>
    <t xml:space="preserve">                   หัวหน้าส่วนการคลัง                      ปลัดองค์การบริหารส่วนตำบล                  นายกองค์การบริหารส่วนตำบล</t>
  </si>
  <si>
    <t>1. ภาษีหัก ณ ที่จ่าย</t>
  </si>
  <si>
    <t>2. เงินมัดจำประกันสัญญา</t>
  </si>
  <si>
    <t>3. ค่าใช้จ่าย 5%</t>
  </si>
  <si>
    <t>4. ส่วนสด 6%</t>
  </si>
  <si>
    <t>5. โครงการเศรษฐกิจชุมชน (บัญชี 2)</t>
  </si>
  <si>
    <t>หมายเหตุ 1</t>
  </si>
  <si>
    <t>ภาษีบำรุงท้องที่</t>
  </si>
  <si>
    <t>ภาษีโรงเรือนและที่ดิน</t>
  </si>
  <si>
    <t>ภาษีป้าย</t>
  </si>
  <si>
    <t>ภาษีมูลค่าเพิ่ม 1 ใน 9</t>
  </si>
  <si>
    <t>ภาษีมูลค่าเพิ่มตามพรบ.กำหนดแผนฯ</t>
  </si>
  <si>
    <t>ภาษีธุรกิจเฉพาะ</t>
  </si>
  <si>
    <t>ภาษีสุรา</t>
  </si>
  <si>
    <t>ภาษีสรรพสามิต</t>
  </si>
  <si>
    <t>ค่าภาคหลวงปิโตรเลียม</t>
  </si>
  <si>
    <t>ค่าภาคหลวงแร่</t>
  </si>
  <si>
    <t>ค่าธรรมเนียมจดทะเบียนสิทธิและนิติกรรมที่ดิน</t>
  </si>
  <si>
    <t>ค่าธรรมเนียมเกี่ยวกับการควบคุมอาคาร(ตรวจแบบแปลน)</t>
  </si>
  <si>
    <t>ค่าใบอนุญาตเกี่ยวกับการควบคุมอาคาร</t>
  </si>
  <si>
    <t>รายได้เบ็ดเตล็ดอื่น ๆ</t>
  </si>
  <si>
    <t>รวมเป็นเงินทั้งสิ้น</t>
  </si>
  <si>
    <t>ค่าปรับการผิดสัญญา</t>
  </si>
  <si>
    <t>ธนาคารเพื่อการเกษตรและสหกรณ์การเกษตร</t>
  </si>
  <si>
    <t>สาขาปากพนัง  บัญชีเลขที่ 092-2-70587-9</t>
  </si>
  <si>
    <r>
      <t>บวก</t>
    </r>
    <r>
      <rPr>
        <sz val="16"/>
        <rFont val="Cordia New"/>
        <family val="2"/>
      </rPr>
      <t xml:space="preserve"> : เงินฝากระหว่างทาง</t>
    </r>
  </si>
  <si>
    <r>
      <t>หัก</t>
    </r>
    <r>
      <rPr>
        <sz val="16"/>
        <rFont val="Cordia New"/>
        <family val="2"/>
      </rPr>
      <t xml:space="preserve"> : เช็คจ่ายที่ผู้รับยังไม่นำมาขึ้นเงินกับธนาคาร</t>
    </r>
  </si>
  <si>
    <r>
      <t>บวก</t>
    </r>
    <r>
      <rPr>
        <sz val="16"/>
        <rFont val="Cordia New"/>
        <family val="2"/>
      </rPr>
      <t xml:space="preserve"> : หรือ (</t>
    </r>
    <r>
      <rPr>
        <u val="single"/>
        <sz val="16"/>
        <rFont val="Cordia New"/>
        <family val="2"/>
      </rPr>
      <t>หัก</t>
    </r>
    <r>
      <rPr>
        <sz val="16"/>
        <rFont val="Cordia New"/>
        <family val="2"/>
      </rPr>
      <t>) รายการกระทบยอดอื่นๆ</t>
    </r>
  </si>
  <si>
    <t xml:space="preserve">      (นางกาญจนา  สุขเกษม)</t>
  </si>
  <si>
    <t xml:space="preserve">           ตำแหน่ง หัวหน้าส่วนการคลัง</t>
  </si>
  <si>
    <t>ค่าธรรมเนียมเกี่ยวกับใบอนุญาตการพนัน</t>
  </si>
  <si>
    <t>ฝ่าย  การเงินและบัญชี</t>
  </si>
  <si>
    <t xml:space="preserve">   บัญชีเงินสด</t>
  </si>
  <si>
    <t xml:space="preserve">                           บัญชีค่าใช้จ่าย 5%    </t>
  </si>
  <si>
    <t>(นางกาญจนา  สุขเกษม)</t>
  </si>
  <si>
    <t xml:space="preserve"> (นางมณฑา  หนูมาก)</t>
  </si>
  <si>
    <t xml:space="preserve">  บัญชีเงินเดือน </t>
  </si>
  <si>
    <t xml:space="preserve">  บัญชีค่าจ้างชั่วคราว</t>
  </si>
  <si>
    <t xml:space="preserve">  บัญชีค่าตอบแทน                                </t>
  </si>
  <si>
    <t xml:space="preserve">  บัญชีค่าใช้สอย                       </t>
  </si>
  <si>
    <t xml:space="preserve">  บัญชีค่าวัสดุ                       </t>
  </si>
  <si>
    <t xml:space="preserve">  บัญชีค่าสาธารณูปโภค   </t>
  </si>
  <si>
    <t xml:space="preserve">  บัญชีเงินรับฝาก - ภาษีหัก ณ ที่จ่าย</t>
  </si>
  <si>
    <t xml:space="preserve">  บัญชีเงินรับฝาก - เงินมัดจำประกันสัญญา</t>
  </si>
  <si>
    <t xml:space="preserve">                           บัญชีเงินสด                   </t>
  </si>
  <si>
    <t xml:space="preserve">  บัญชีงบกลาง</t>
  </si>
  <si>
    <t xml:space="preserve">                        บัญชีเงินรับฝาก - ภาษีหัก ณ ที่จ่าย</t>
  </si>
  <si>
    <t xml:space="preserve">  บัญชีเงินรายรับ                      </t>
  </si>
  <si>
    <t xml:space="preserve">                         บัญชีภาษีบำรุงท้องที่               </t>
  </si>
  <si>
    <t xml:space="preserve">                         บัญชีภาษีโรงเรือนและที่ดิน               </t>
  </si>
  <si>
    <t xml:space="preserve">                         บัญชีค่าธรรมเนียมเกี่ยวกับใบอนุญาตการพนัน</t>
  </si>
  <si>
    <t xml:space="preserve">                         บัญชีค่าธรรมเนียมเกี่ยวกับการควบคุมอาคาร</t>
  </si>
  <si>
    <t xml:space="preserve">                         บัญชีค่าใบอนุญาตเกี่ยวกับการควบคุมอาคาร</t>
  </si>
  <si>
    <t xml:space="preserve">   บัญชีเงินฝากธนาคาร กรุงไทย-กระแสรายวัน (895-8)</t>
  </si>
  <si>
    <t xml:space="preserve">   บัญชีเงินฝากธนาคาร ธกส.-ออมทรัพย์  (587-9)</t>
  </si>
  <si>
    <t xml:space="preserve">                        บัญชีเงินฝากธ. ธกส.-กระแสรายวัน (014-5)</t>
  </si>
  <si>
    <t>125</t>
  </si>
  <si>
    <t>146</t>
  </si>
  <si>
    <t>302</t>
  </si>
  <si>
    <t>101</t>
  </si>
  <si>
    <t>102</t>
  </si>
  <si>
    <t xml:space="preserve">  บัญชีเงินสะสม</t>
  </si>
  <si>
    <t>ดอกเบี้ยเงินฝากธนาคาร</t>
  </si>
  <si>
    <t xml:space="preserve">                                                              ใบผ่านรายการบัญชีทั่วไป                            </t>
  </si>
  <si>
    <t xml:space="preserve">  บัญชีเงินอุดหนุน</t>
  </si>
  <si>
    <t xml:space="preserve">  บัญชีค่าครุภัณฑ์</t>
  </si>
  <si>
    <t xml:space="preserve">  บัญชีที่ดินและสิ่งก่อสร้าง</t>
  </si>
  <si>
    <t>516</t>
  </si>
  <si>
    <t>1002</t>
  </si>
  <si>
    <t>1004</t>
  </si>
  <si>
    <t>1005</t>
  </si>
  <si>
    <t>1006</t>
  </si>
  <si>
    <t>1013</t>
  </si>
  <si>
    <t>1011</t>
  </si>
  <si>
    <t>1014</t>
  </si>
  <si>
    <t>307</t>
  </si>
  <si>
    <t>123</t>
  </si>
  <si>
    <t>ค่าอากรประทานบัตรและอาชญาบัตรประมง</t>
  </si>
  <si>
    <t xml:space="preserve">   บัญชีเงินฝากเงินทุนโครงการเศรษฐกิจชุมชน (876-5)</t>
  </si>
  <si>
    <t xml:space="preserve">  บัญชีเงินรับฝาก - เงินอุดหนุนศูนย์ข้อมูลข่าวสารฯ</t>
  </si>
  <si>
    <t>1010</t>
  </si>
  <si>
    <t xml:space="preserve">                        บัญชีเงินฝากธ. ธกส.-ออมทรัพย์  (876-5)</t>
  </si>
  <si>
    <t>103</t>
  </si>
  <si>
    <t xml:space="preserve">                         บัญชีภาษีป้าย</t>
  </si>
  <si>
    <t xml:space="preserve">                         บัญชีค่าขายแบบแปลน</t>
  </si>
  <si>
    <t xml:space="preserve">                         บัญชีรายได้เบ็ดเตล็ดอื่น ๆ</t>
  </si>
  <si>
    <t xml:space="preserve">                         บัญชีภาษีมูลค่าเพิ่ม 1/9</t>
  </si>
  <si>
    <t xml:space="preserve">                         บัญชีภาษีมูลค่าเพิ่มตามพรบ.กำหนดแผนฯ</t>
  </si>
  <si>
    <t xml:space="preserve">                         บัญชีภาษีธุรกิจเฉพาะ</t>
  </si>
  <si>
    <t xml:space="preserve">                         บัญชีภาษีสุรา</t>
  </si>
  <si>
    <t xml:space="preserve">                         บัญชีภาษีสรรพสามิต</t>
  </si>
  <si>
    <t xml:space="preserve">                         บัญชีค่าภาคหลวงแร่</t>
  </si>
  <si>
    <t xml:space="preserve">                         บัญชีค่าภาคหลวงปิโตรเลียม</t>
  </si>
  <si>
    <t xml:space="preserve">                         บัญชีค่าธรรมเนียมจดทะเบียนสิทธิและนิติกรรมที่ดิน</t>
  </si>
  <si>
    <t xml:space="preserve">                         บัญชีค่าอากรประทานบัตรและอาชญาบัตรประมง</t>
  </si>
  <si>
    <t>203</t>
  </si>
  <si>
    <t>704</t>
  </si>
  <si>
    <t>ลูกหนี้เงินยืม-เงินสะสม</t>
  </si>
  <si>
    <t xml:space="preserve">รายจ่ายรอจ่าย </t>
  </si>
  <si>
    <t xml:space="preserve">                           บัญชีเงินรับฝาก - เงินมัดจำประกันสัญญา</t>
  </si>
  <si>
    <t xml:space="preserve"> </t>
  </si>
  <si>
    <t xml:space="preserve">เงินสด </t>
  </si>
  <si>
    <t xml:space="preserve"> เงินอุดหนุนเฉพาะกิจค้างจ่าย</t>
  </si>
  <si>
    <t>เงินอุดหนุนเฉพาะกิจ</t>
  </si>
  <si>
    <t>บัญชีรายจ่ายรอจ่าย</t>
  </si>
  <si>
    <t>0120</t>
  </si>
  <si>
    <t>080</t>
  </si>
  <si>
    <t>3000</t>
  </si>
  <si>
    <t>ค่าปรับผู้กระทำผิดกฎหมายจราจรทางบก</t>
  </si>
  <si>
    <t>หมายเหตุ 2</t>
  </si>
  <si>
    <t xml:space="preserve">                            บัญชีลูกหนี้-ภาษีบำรุงท้องที่</t>
  </si>
  <si>
    <t xml:space="preserve">                            บัญชีส่วนลด 6%</t>
  </si>
  <si>
    <t xml:space="preserve"> บัญชีเงินอุดหนุนเฉพาะกิจ</t>
  </si>
  <si>
    <t xml:space="preserve">  บัญชีเงินอุดหนุนเฉพาะกิจ</t>
  </si>
  <si>
    <t xml:space="preserve">                         บัญชีค่าปรับผู้กระทำผิดกฎหมายจราจรทางบก</t>
  </si>
  <si>
    <t>137</t>
  </si>
  <si>
    <t xml:space="preserve">            รวมเป็นเงินทั้งสิ้น</t>
  </si>
  <si>
    <t xml:space="preserve">  บัญชีเงินรับฝาก - คชจ.ภบท.5%</t>
  </si>
  <si>
    <t xml:space="preserve">  บัญชีเงินรับฝาก - ส่วนลด ภบท.6%</t>
  </si>
  <si>
    <t>907</t>
  </si>
  <si>
    <t>2002</t>
  </si>
  <si>
    <t xml:space="preserve">                         บัญชีเงินอุดหนุนทั่วไป (อบต.)</t>
  </si>
  <si>
    <t xml:space="preserve">                            บัญชีเงินรับฝาก-ศูนย์ข้อมูลข่าวสารฯ</t>
  </si>
  <si>
    <t xml:space="preserve">     ตำแหน่ง นักวิชาการเงินและบัญชี</t>
  </si>
  <si>
    <t xml:space="preserve">                            บัญชีลูกหนี้-เงินยืมเงินงบประมาณ</t>
  </si>
  <si>
    <t xml:space="preserve">                            บัญชีเงินอุดหนุนเฉพาะกิจ</t>
  </si>
  <si>
    <t xml:space="preserve">  บัญชีลูกหนี้เงินยืม-เงินสะสม</t>
  </si>
  <si>
    <t xml:space="preserve">                            บัญชีเงินทุนโครงการเศรษฐกิจชุมชน</t>
  </si>
  <si>
    <t>บัญชีรายได้ค้างรับ</t>
  </si>
  <si>
    <t>ลูกหนี้ - ภาษีบำรุงท้องที่</t>
  </si>
  <si>
    <t>บัญชีรายจ่ายค้างจ่าย(เบิกตัดปี)</t>
  </si>
  <si>
    <t xml:space="preserve"> -โครงการปรับปรุงศาลาอเนกประสงค์ ม.7</t>
  </si>
  <si>
    <t xml:space="preserve"> -โครงการก่อสร้างสะพานคสล.ข้ามคลองบางฉนาก ม.2</t>
  </si>
  <si>
    <t xml:space="preserve"> -โครงการปรับปรุงผิวจราจรถนนศรีสำโรง ม.5</t>
  </si>
  <si>
    <t xml:space="preserve"> -โครงการซ่อมแซมผิวจราจรถนนคสล.หลังรร.บ้านชายทะเล ม.6</t>
  </si>
  <si>
    <t xml:space="preserve"> -โครงการก่อสร้างสะพานทางเดินคสล.จากบ้านนางสารี ม.2</t>
  </si>
  <si>
    <t xml:space="preserve"> -โครงการก่อสร้างทางเดินคสล.ม.6</t>
  </si>
  <si>
    <t xml:space="preserve"> -โครงการขยายเขตประปาริมคันคลองแพรกซ้าย ม.5</t>
  </si>
  <si>
    <t xml:space="preserve"> -โครงการขยายเขตประปาชุมชนบ้านนายวารี ม.2</t>
  </si>
  <si>
    <t xml:space="preserve"> -โครงการขยายเขตประปาซอยบ้านนายร่าน ม.1</t>
  </si>
  <si>
    <t>หมายเหตุ 3</t>
  </si>
  <si>
    <t>รายได้ค้างรับ (หมายเหตุ 1)</t>
  </si>
  <si>
    <t>รายจ่ายค้างจ่าย (เบิกตัดปี) (หมายเหตุ 2)</t>
  </si>
  <si>
    <t>รายรับ (หมายเหตุ 3)</t>
  </si>
  <si>
    <t>เงินรับฝาก (หมายเหตุ 4)</t>
  </si>
  <si>
    <t>บัญชีเงินรับฝาก</t>
  </si>
  <si>
    <t>บัญชีเงินรายรับ</t>
  </si>
  <si>
    <t xml:space="preserve">     ปีงบประมาณ  2555</t>
  </si>
  <si>
    <t>เลขที่       / 2555</t>
  </si>
  <si>
    <t>30000</t>
  </si>
  <si>
    <r>
      <t>เงินอุดหนุนเฉพาะกิจ-</t>
    </r>
    <r>
      <rPr>
        <sz val="14"/>
        <rFont val="Cordia New"/>
        <family val="2"/>
      </rPr>
      <t>สร้างสวัสดิการสังคมให้แก่ผู้พิการหรือทุพพลภาพ (ต.ค.-พ.ย.54)</t>
    </r>
  </si>
  <si>
    <r>
      <t xml:space="preserve">เงินอุดหนุนเฉพาะกิจ-โครงสร้างหลักประกันรายได้แก่ผู้สูงอายุ งวดที่ 1 </t>
    </r>
    <r>
      <rPr>
        <sz val="14"/>
        <rFont val="Cordia New"/>
        <family val="2"/>
      </rPr>
      <t>(ต.ค - ธ.ค.54)</t>
    </r>
  </si>
  <si>
    <t>ค่าขายแบบแปลน</t>
  </si>
  <si>
    <t>เงินอุดหนุนเฉพาะกิจ (หมายเหตุ 5)</t>
  </si>
  <si>
    <t xml:space="preserve"> หมายเหตุ 4</t>
  </si>
  <si>
    <t>หมายเหตุ 5</t>
  </si>
  <si>
    <r>
      <t>รายรับ</t>
    </r>
    <r>
      <rPr>
        <sz val="16"/>
        <rFont val="Cordia New"/>
        <family val="2"/>
      </rPr>
      <t xml:space="preserve"> (หมายเหตุ 1)</t>
    </r>
  </si>
  <si>
    <t xml:space="preserve">                      บัญชีเงินฝาก ธ.กรุงไทย-กระแสรายวัน</t>
  </si>
  <si>
    <t xml:space="preserve">                                    ปรับปรุงบัญชีเงินฝาก ธกส.-ออมทรัพย์ เข้าบัญชี ธกส.-กระแสรายวัน  ณ วันสิ้นเดือน</t>
  </si>
  <si>
    <t>ค่าธรรมเนียมจดทะเบียนพาณิชย์</t>
  </si>
  <si>
    <r>
      <t xml:space="preserve">เงินอุดหนุนเฉพาะกิจ-โครงสร้างหลักประกันรายได้แก่ผู้สูงอายุ </t>
    </r>
    <r>
      <rPr>
        <sz val="14"/>
        <rFont val="Cordia New"/>
        <family val="2"/>
      </rPr>
      <t>(ตกเบิกตามขั้นบันได เดือน ต.ค 54)</t>
    </r>
  </si>
  <si>
    <t xml:space="preserve">                        บัญชีค่าปรับการผิดสัญญา</t>
  </si>
  <si>
    <t xml:space="preserve">                         บัญชีค่าธรรมเนียมจดทะเบียนพาณิชย์</t>
  </si>
  <si>
    <r>
      <t>เงินอุดหนุนเฉพาะกิจ-</t>
    </r>
    <r>
      <rPr>
        <sz val="14"/>
        <rFont val="Cordia New"/>
        <family val="2"/>
      </rPr>
      <t>สร้างสวัสดิการสังคมให้แก่ผู้พิการหรือทุพพลภาพ (ธ.ค.54-ม.ค.55)</t>
    </r>
  </si>
  <si>
    <r>
      <t xml:space="preserve">เงินอุดหนุนเฉพาะกิจ-โครงสร้างหลักประกันรายได้แก่ผู้สูงอายุ </t>
    </r>
    <r>
      <rPr>
        <sz val="14"/>
        <rFont val="Cordia New"/>
        <family val="2"/>
      </rPr>
      <t>(ตกเบิกตามขั้นบันได เดือน พ.ย-ธ.ค. 54)</t>
    </r>
  </si>
  <si>
    <t xml:space="preserve">6. เงินอุดหนุนศูนย์ข้อมูลข่าวสารการซื้อหรือการจ้าง อบต. </t>
  </si>
  <si>
    <r>
      <t>เงินอุดหนุนเฉพาะกิจ-</t>
    </r>
    <r>
      <rPr>
        <sz val="14"/>
        <rFont val="Cordia New"/>
        <family val="2"/>
      </rPr>
      <t>สร้างสวัสดิการสังคมให้แก่ผู้พิการหรือทุพพลภาพ (ก.พ.55-ส.ค.55)</t>
    </r>
  </si>
  <si>
    <r>
      <t>เงินอุดหนุนเฉพาะกิจ-โครงสร้างหลักประกันรายได้แก่ผู้สูงอายุ งวดที่ 2 (</t>
    </r>
    <r>
      <rPr>
        <sz val="14"/>
        <rFont val="Cordia New"/>
        <family val="2"/>
      </rPr>
      <t>ม.ค.55-ส.ค.55)</t>
    </r>
  </si>
  <si>
    <t>7. โครงการอบรมยาเสพติด</t>
  </si>
  <si>
    <t>เงินอุดหนุนเฉพาะกิจ-โครงการอบรมยาเสพติด</t>
  </si>
  <si>
    <t>เงินอุดหนุนเฉพาะกิจ-อบรมยาเสพติด</t>
  </si>
  <si>
    <t>ค่าอาหารเสริม(นม)</t>
  </si>
  <si>
    <t>ค่าอาหารกลางวัน</t>
  </si>
  <si>
    <t>บัญชีเงินฝาก ธกส.-ออมทรัพย์ (587-9)</t>
  </si>
  <si>
    <t xml:space="preserve">                                        โอนเงินระหว่าง ธ.กรุงไทย-กระแสรายวัน เข้าบัญชี ธกส.-ออมทรัพย์</t>
  </si>
  <si>
    <t>เงินอุดหนุนเฉพาะกิจ (ยาเสพติด)</t>
  </si>
  <si>
    <t>เงินอุดหนุนเฉพาะกิจ(ยาเสพติด)</t>
  </si>
  <si>
    <t xml:space="preserve">                            บัญชีเงินอุดหนุนเฉพาะกิจ(ยาเสพติด)</t>
  </si>
  <si>
    <t xml:space="preserve"> บัญชีเงินอุดหนุนเฉพาะกิจ(ยาเสพติด)</t>
  </si>
  <si>
    <t xml:space="preserve">                         บัญชีดอกเบี้ยเงินฝากธนาคาร</t>
  </si>
  <si>
    <t>ยอดคงเหลือตามรายงานธนาคาร  ณ วันที่  31 พฤษภาคม 2555</t>
  </si>
  <si>
    <t>ยอดคงเหลือตามบัญชี  ณ วันที่ 31 พฤษภาคม 2555</t>
  </si>
  <si>
    <t>(ลงชื่อ)…...…................................. 31 พฤษภาคม 2555</t>
  </si>
  <si>
    <t>(ลงชื่อ)……....................……......... 31 พฤษภาคม 2555</t>
  </si>
  <si>
    <t>ณ วันที่ 31 พฤษภาคม 2555</t>
  </si>
  <si>
    <t xml:space="preserve">                      ประจำเดือน พฤษภาคม พ.ศ.2555</t>
  </si>
  <si>
    <t>ประกอบงบทดลอง ประจำเดือน พฤษภาคม 2555</t>
  </si>
  <si>
    <t>ประกอบงบทดลอง  ประจำเดือน พฤษภาคม 2555</t>
  </si>
  <si>
    <t>รายละเอียดประกอบงบทดลองและรายงานรับ-จ่ายเงินสด ประจำเดือน พฤษภาคม 2555</t>
  </si>
  <si>
    <t>ประกอบรายงานรับ - จ่ายเงินสด  ประจำเดือน พฤษภาคม 2555</t>
  </si>
  <si>
    <t>เลขที่  1/5/2555</t>
  </si>
  <si>
    <t>วันที่ 31 พ.ค. 55</t>
  </si>
  <si>
    <t xml:space="preserve">                            บัญชีเงินอุดหนุน-อาหารกลางวัน(เหลือจ่ายส่งคืน)</t>
  </si>
  <si>
    <t>ปิดบัญชีจากสมุดเงินสดรับไปเข้าบัญชีแยกประเภทที่เกี่ยวข้อง  ประจำเดือน พฤษภาคม 2555</t>
  </si>
  <si>
    <t>เลขที่  2/5./2555</t>
  </si>
  <si>
    <t>บัญชีลูกหนี้-เงินงบประมาณ</t>
  </si>
  <si>
    <t xml:space="preserve">  บัญชีเงินรับฝาก - เงินทุนโครงการเศรษฐกิจชุมชน</t>
  </si>
  <si>
    <t>ปิดบัญชีจากสมุดเงินสดจ่ายไปเข้าบัญชีแยกประเภทที่เกี่ยวข้อง ประจำเดือน พฤษภาคม 2555</t>
  </si>
  <si>
    <t>เลขที่  3/5/2555</t>
  </si>
  <si>
    <t>วันที่  31 พ.ค. 55</t>
  </si>
  <si>
    <t>140</t>
  </si>
  <si>
    <t xml:space="preserve">                         บัญชีค่าปรับการผิดสัญญา</t>
  </si>
  <si>
    <t>รายการจากทะเบียนรายรับไปเข้าบัญชีแยกประเภทที่เกี่ยวข้อง  ประจำเดือน พฤษภาคม 2555</t>
  </si>
  <si>
    <t xml:space="preserve"> บัญชีเงินฝาก ธกส.ออมทรัพย์ (587-9)</t>
  </si>
  <si>
    <t xml:space="preserve">                       บัญชีเงินฝาก ธกส.ออมทรัพย์ (876-5)</t>
  </si>
  <si>
    <t>วันที่       พ.ค. 55</t>
  </si>
  <si>
    <t xml:space="preserve">                                 ปรับปรุงบัญชีเงินเศรษฐกิจชุมชนเข้าบัญชีเงินฝากออมทรัพย์เพื่อโอนให้แก่กลุ่มอาชีพ </t>
  </si>
  <si>
    <t>วันที่      พ.ค. 55</t>
  </si>
  <si>
    <t>วันที่ 30 พ.ค. 55</t>
  </si>
  <si>
    <t>บัญชีค่าปรับผิดสัญญา</t>
  </si>
  <si>
    <t xml:space="preserve">                      บัญชีเงินรายรับ</t>
  </si>
  <si>
    <t>บัญชีงบกลาง</t>
  </si>
  <si>
    <t xml:space="preserve">                      บัญชีลูกหนี้เงินยืม-เงินงบประมาณ</t>
  </si>
  <si>
    <t xml:space="preserve">                                   เพื่อส่งใช้เงินยืมค่าลงทะเบียนเรียน นางอิศรารักษ์, นางสาวอรพินท์, นางสาวรวิวรรณ</t>
  </si>
  <si>
    <t>บัญชีเงินฝาก ธกส.-กระแสรายวัน (014-5)</t>
  </si>
  <si>
    <t xml:space="preserve">                          บัญชีเงินฝาก ธกส.-ออมทรัพย์ (587-9)</t>
  </si>
  <si>
    <t xml:space="preserve">                              โอนเงินระหว่างบัญชีธกส.-ออมทรัพย์เข้าบัญชีธกส.-กระแสรายวัน ประจำเดือนพฤษภาคม 2555 </t>
  </si>
  <si>
    <t xml:space="preserve"> -เงินอุดหนุนโครงการศูนย์พัฒนาครอบครัว ยังไม่ลงบัญชี</t>
  </si>
  <si>
    <t>8/3/255</t>
  </si>
  <si>
    <t xml:space="preserve">                 (นางมณฑา  หนูมาก)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</si>
</sst>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_);_(* \(#,##0\);_(* &quot;-&quot;??_);_(@_)"/>
    <numFmt numFmtId="200" formatCode="#\ ?/2"/>
    <numFmt numFmtId="201" formatCode="[$-409]dddd\,\ mmmm\ dd\,\ yyyy"/>
    <numFmt numFmtId="202" formatCode="_(* #,##0.0_);_(* \(#,##0.0\);_(* &quot;-&quot;??_);_(@_)"/>
    <numFmt numFmtId="203" formatCode="_(* #,##0.000_);_(* \(#,##0.000\);_(* &quot;-&quot;??_);_(@_)"/>
    <numFmt numFmtId="204" formatCode="_(* #,##0.0000_);_(* \(#,##0.0000\);_(* &quot;-&quot;??_);_(@_)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  <numFmt numFmtId="208" formatCode="_(* #,##0.00000000_);_(* \(#,##0.00000000\);_(* &quot;-&quot;??_);_(@_)"/>
    <numFmt numFmtId="209" formatCode="_(* #,##0.000000000_);_(* \(#,##0.000000000\);_(* &quot;-&quot;??_);_(@_)"/>
    <numFmt numFmtId="210" formatCode="_(* #,##0.0000000000_);_(* \(#,##0.0000000000\);_(* &quot;-&quot;??_);_(@_)"/>
    <numFmt numFmtId="211" formatCode="_(* #,##0.00000000000_);_(* \(#,##0.00000000000\);_(* &quot;-&quot;??_);_(@_)"/>
    <numFmt numFmtId="212" formatCode="dmmmyy"/>
    <numFmt numFmtId="213" formatCode="dm\ mm\ yy"/>
    <numFmt numFmtId="214" formatCode="0.0"/>
    <numFmt numFmtId="215" formatCode="#,##0.0"/>
    <numFmt numFmtId="216" formatCode="0.00;[Red]0.00"/>
    <numFmt numFmtId="217" formatCode="#,##0.00_ ;[Red]\-#,##0.00\ "/>
    <numFmt numFmtId="218" formatCode="0.00_ ;[Red]\-0.00\ "/>
    <numFmt numFmtId="219" formatCode="[$-41E]d\ mmmm\ yyyy"/>
  </numFmts>
  <fonts count="53">
    <font>
      <sz val="10"/>
      <name val="Arial"/>
      <family val="0"/>
    </font>
    <font>
      <sz val="8"/>
      <name val="Arial"/>
      <family val="0"/>
    </font>
    <font>
      <b/>
      <sz val="16"/>
      <name val="Angsana New"/>
      <family val="1"/>
    </font>
    <font>
      <b/>
      <sz val="18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b/>
      <u val="single"/>
      <sz val="16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Cordia New"/>
      <family val="2"/>
    </font>
    <font>
      <b/>
      <sz val="16"/>
      <name val="Cordia New"/>
      <family val="2"/>
    </font>
    <font>
      <sz val="10"/>
      <name val="Cordia New"/>
      <family val="2"/>
    </font>
    <font>
      <sz val="18"/>
      <name val="Cordia New"/>
      <family val="2"/>
    </font>
    <font>
      <sz val="16"/>
      <name val="Cordia New"/>
      <family val="2"/>
    </font>
    <font>
      <u val="single"/>
      <sz val="16"/>
      <name val="Cordia New"/>
      <family val="2"/>
    </font>
    <font>
      <b/>
      <u val="single"/>
      <sz val="16"/>
      <name val="Cordia New"/>
      <family val="2"/>
    </font>
    <font>
      <sz val="14"/>
      <name val="Cordia New"/>
      <family val="2"/>
    </font>
    <font>
      <b/>
      <sz val="14"/>
      <name val="Cordia New"/>
      <family val="2"/>
    </font>
    <font>
      <i/>
      <sz val="1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199" fontId="10" fillId="0" borderId="0" xfId="38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199" fontId="13" fillId="0" borderId="13" xfId="38" applyNumberFormat="1" applyFont="1" applyBorder="1" applyAlignment="1">
      <alignment horizontal="left"/>
    </xf>
    <xf numFmtId="199" fontId="13" fillId="0" borderId="10" xfId="38" applyNumberFormat="1" applyFont="1" applyBorder="1" applyAlignment="1">
      <alignment horizontal="left"/>
    </xf>
    <xf numFmtId="199" fontId="10" fillId="0" borderId="20" xfId="38" applyNumberFormat="1" applyFont="1" applyBorder="1" applyAlignment="1">
      <alignment horizontal="center"/>
    </xf>
    <xf numFmtId="199" fontId="10" fillId="0" borderId="21" xfId="38" applyNumberFormat="1" applyFont="1" applyBorder="1" applyAlignment="1">
      <alignment horizontal="center"/>
    </xf>
    <xf numFmtId="199" fontId="10" fillId="0" borderId="22" xfId="38" applyNumberFormat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199" fontId="10" fillId="0" borderId="24" xfId="38" applyNumberFormat="1" applyFont="1" applyBorder="1" applyAlignment="1">
      <alignment/>
    </xf>
    <xf numFmtId="194" fontId="10" fillId="0" borderId="24" xfId="38" applyFont="1" applyBorder="1" applyAlignment="1">
      <alignment/>
    </xf>
    <xf numFmtId="199" fontId="10" fillId="0" borderId="26" xfId="38" applyNumberFormat="1" applyFont="1" applyBorder="1" applyAlignment="1">
      <alignment/>
    </xf>
    <xf numFmtId="199" fontId="10" fillId="0" borderId="27" xfId="38" applyNumberFormat="1" applyFont="1" applyBorder="1" applyAlignment="1">
      <alignment/>
    </xf>
    <xf numFmtId="199" fontId="10" fillId="0" borderId="24" xfId="38" applyNumberFormat="1" applyFont="1" applyBorder="1" applyAlignment="1">
      <alignment horizontal="center"/>
    </xf>
    <xf numFmtId="194" fontId="10" fillId="0" borderId="11" xfId="38" applyFont="1" applyBorder="1" applyAlignment="1">
      <alignment/>
    </xf>
    <xf numFmtId="199" fontId="13" fillId="0" borderId="11" xfId="38" applyNumberFormat="1" applyFont="1" applyBorder="1" applyAlignment="1">
      <alignment horizontal="center"/>
    </xf>
    <xf numFmtId="199" fontId="14" fillId="0" borderId="0" xfId="38" applyNumberFormat="1" applyFont="1" applyBorder="1" applyAlignment="1">
      <alignment/>
    </xf>
    <xf numFmtId="199" fontId="15" fillId="0" borderId="10" xfId="38" applyNumberFormat="1" applyFont="1" applyBorder="1" applyAlignment="1">
      <alignment/>
    </xf>
    <xf numFmtId="199" fontId="10" fillId="0" borderId="11" xfId="38" applyNumberFormat="1" applyFont="1" applyBorder="1" applyAlignment="1">
      <alignment horizontal="center"/>
    </xf>
    <xf numFmtId="194" fontId="13" fillId="0" borderId="11" xfId="38" applyFont="1" applyBorder="1" applyAlignment="1">
      <alignment horizontal="center"/>
    </xf>
    <xf numFmtId="194" fontId="13" fillId="0" borderId="11" xfId="38" applyFont="1" applyBorder="1" applyAlignment="1">
      <alignment/>
    </xf>
    <xf numFmtId="199" fontId="13" fillId="0" borderId="0" xfId="38" applyNumberFormat="1" applyFont="1" applyBorder="1" applyAlignment="1">
      <alignment/>
    </xf>
    <xf numFmtId="199" fontId="13" fillId="0" borderId="10" xfId="38" applyNumberFormat="1" applyFont="1" applyBorder="1" applyAlignment="1">
      <alignment/>
    </xf>
    <xf numFmtId="194" fontId="13" fillId="0" borderId="11" xfId="38" applyFont="1" applyBorder="1" applyAlignment="1">
      <alignment horizontal="right"/>
    </xf>
    <xf numFmtId="194" fontId="11" fillId="0" borderId="0" xfId="38" applyFont="1" applyAlignment="1">
      <alignment/>
    </xf>
    <xf numFmtId="194" fontId="13" fillId="0" borderId="11" xfId="38" applyFont="1" applyBorder="1" applyAlignment="1">
      <alignment/>
    </xf>
    <xf numFmtId="194" fontId="13" fillId="0" borderId="16" xfId="38" applyFont="1" applyBorder="1" applyAlignment="1">
      <alignment horizontal="right"/>
    </xf>
    <xf numFmtId="199" fontId="13" fillId="0" borderId="11" xfId="38" applyNumberFormat="1" applyFont="1" applyBorder="1" applyAlignment="1" quotePrefix="1">
      <alignment horizontal="center"/>
    </xf>
    <xf numFmtId="194" fontId="10" fillId="0" borderId="28" xfId="38" applyFont="1" applyBorder="1" applyAlignment="1">
      <alignment horizontal="center"/>
    </xf>
    <xf numFmtId="194" fontId="10" fillId="0" borderId="29" xfId="38" applyFont="1" applyBorder="1" applyAlignment="1">
      <alignment/>
    </xf>
    <xf numFmtId="199" fontId="13" fillId="0" borderId="0" xfId="38" applyNumberFormat="1" applyFont="1" applyAlignment="1">
      <alignment/>
    </xf>
    <xf numFmtId="199" fontId="10" fillId="0" borderId="0" xfId="38" applyNumberFormat="1" applyFont="1" applyBorder="1" applyAlignment="1">
      <alignment/>
    </xf>
    <xf numFmtId="194" fontId="13" fillId="0" borderId="24" xfId="38" applyFont="1" applyBorder="1" applyAlignment="1">
      <alignment/>
    </xf>
    <xf numFmtId="199" fontId="13" fillId="0" borderId="13" xfId="38" applyNumberFormat="1" applyFont="1" applyBorder="1" applyAlignment="1">
      <alignment/>
    </xf>
    <xf numFmtId="49" fontId="13" fillId="0" borderId="11" xfId="38" applyNumberFormat="1" applyFont="1" applyBorder="1" applyAlignment="1">
      <alignment horizontal="center"/>
    </xf>
    <xf numFmtId="199" fontId="10" fillId="0" borderId="13" xfId="38" applyNumberFormat="1" applyFont="1" applyBorder="1" applyAlignment="1">
      <alignment/>
    </xf>
    <xf numFmtId="199" fontId="10" fillId="0" borderId="10" xfId="38" applyNumberFormat="1" applyFont="1" applyBorder="1" applyAlignment="1">
      <alignment/>
    </xf>
    <xf numFmtId="194" fontId="10" fillId="0" borderId="12" xfId="38" applyFont="1" applyBorder="1" applyAlignment="1">
      <alignment/>
    </xf>
    <xf numFmtId="199" fontId="13" fillId="0" borderId="16" xfId="38" applyNumberFormat="1" applyFont="1" applyBorder="1" applyAlignment="1">
      <alignment horizontal="center"/>
    </xf>
    <xf numFmtId="194" fontId="10" fillId="0" borderId="0" xfId="38" applyFont="1" applyBorder="1" applyAlignment="1">
      <alignment/>
    </xf>
    <xf numFmtId="199" fontId="13" fillId="0" borderId="0" xfId="38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199" fontId="13" fillId="0" borderId="30" xfId="38" applyNumberFormat="1" applyFont="1" applyBorder="1" applyAlignment="1">
      <alignment horizontal="center"/>
    </xf>
    <xf numFmtId="199" fontId="10" fillId="0" borderId="12" xfId="38" applyNumberFormat="1" applyFont="1" applyBorder="1" applyAlignment="1">
      <alignment horizontal="center"/>
    </xf>
    <xf numFmtId="199" fontId="10" fillId="0" borderId="25" xfId="38" applyNumberFormat="1" applyFont="1" applyBorder="1" applyAlignment="1">
      <alignment horizontal="center"/>
    </xf>
    <xf numFmtId="199" fontId="15" fillId="0" borderId="31" xfId="38" applyNumberFormat="1" applyFont="1" applyBorder="1" applyAlignment="1">
      <alignment/>
    </xf>
    <xf numFmtId="199" fontId="13" fillId="0" borderId="24" xfId="38" applyNumberFormat="1" applyFont="1" applyBorder="1" applyAlignment="1">
      <alignment horizontal="center"/>
    </xf>
    <xf numFmtId="194" fontId="10" fillId="0" borderId="29" xfId="38" applyFont="1" applyBorder="1" applyAlignment="1">
      <alignment horizontal="center"/>
    </xf>
    <xf numFmtId="199" fontId="10" fillId="0" borderId="0" xfId="38" applyNumberFormat="1" applyFont="1" applyAlignment="1">
      <alignment/>
    </xf>
    <xf numFmtId="199" fontId="10" fillId="0" borderId="16" xfId="38" applyNumberFormat="1" applyFont="1" applyBorder="1" applyAlignment="1">
      <alignment horizontal="center"/>
    </xf>
    <xf numFmtId="217" fontId="13" fillId="0" borderId="11" xfId="38" applyNumberFormat="1" applyFont="1" applyBorder="1" applyAlignment="1">
      <alignment/>
    </xf>
    <xf numFmtId="194" fontId="10" fillId="0" borderId="28" xfId="38" applyFont="1" applyBorder="1" applyAlignment="1">
      <alignment/>
    </xf>
    <xf numFmtId="0" fontId="13" fillId="0" borderId="0" xfId="0" applyFont="1" applyAlignment="1">
      <alignment/>
    </xf>
    <xf numFmtId="49" fontId="10" fillId="0" borderId="12" xfId="0" applyNumberFormat="1" applyFont="1" applyBorder="1" applyAlignment="1">
      <alignment horizontal="center" vertical="center"/>
    </xf>
    <xf numFmtId="194" fontId="10" fillId="0" borderId="12" xfId="38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194" fontId="13" fillId="0" borderId="11" xfId="38" applyFont="1" applyBorder="1" applyAlignment="1">
      <alignment horizontal="center" vertical="center"/>
    </xf>
    <xf numFmtId="0" fontId="10" fillId="0" borderId="17" xfId="0" applyFont="1" applyBorder="1" applyAlignment="1">
      <alignment horizontal="left"/>
    </xf>
    <xf numFmtId="194" fontId="10" fillId="0" borderId="11" xfId="38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/>
    </xf>
    <xf numFmtId="194" fontId="16" fillId="0" borderId="11" xfId="38" applyFont="1" applyBorder="1" applyAlignment="1">
      <alignment/>
    </xf>
    <xf numFmtId="0" fontId="17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94" fontId="13" fillId="0" borderId="0" xfId="38" applyFont="1" applyAlignment="1">
      <alignment/>
    </xf>
    <xf numFmtId="0" fontId="10" fillId="0" borderId="12" xfId="0" applyFont="1" applyBorder="1" applyAlignment="1">
      <alignment horizontal="center"/>
    </xf>
    <xf numFmtId="194" fontId="10" fillId="0" borderId="12" xfId="38" applyFont="1" applyBorder="1" applyAlignment="1">
      <alignment horizontal="center"/>
    </xf>
    <xf numFmtId="0" fontId="13" fillId="0" borderId="22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194" fontId="11" fillId="0" borderId="0" xfId="0" applyNumberFormat="1" applyFont="1" applyAlignment="1">
      <alignment/>
    </xf>
    <xf numFmtId="0" fontId="13" fillId="0" borderId="22" xfId="0" applyFont="1" applyBorder="1" applyAlignment="1">
      <alignment horizontal="left" vertical="center"/>
    </xf>
    <xf numFmtId="49" fontId="13" fillId="0" borderId="30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/>
    </xf>
    <xf numFmtId="194" fontId="10" fillId="0" borderId="33" xfId="38" applyFont="1" applyBorder="1" applyAlignment="1">
      <alignment/>
    </xf>
    <xf numFmtId="0" fontId="11" fillId="0" borderId="16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32" xfId="0" applyFont="1" applyBorder="1" applyAlignment="1">
      <alignment horizontal="left"/>
    </xf>
    <xf numFmtId="194" fontId="10" fillId="0" borderId="34" xfId="38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13" fillId="0" borderId="13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4" fontId="13" fillId="0" borderId="10" xfId="0" applyNumberFormat="1" applyFont="1" applyBorder="1" applyAlignment="1">
      <alignment horizontal="center"/>
    </xf>
    <xf numFmtId="49" fontId="13" fillId="0" borderId="0" xfId="0" applyNumberFormat="1" applyFont="1" applyBorder="1" applyAlignment="1" quotePrefix="1">
      <alignment horizontal="center"/>
    </xf>
    <xf numFmtId="4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right"/>
    </xf>
    <xf numFmtId="194" fontId="13" fillId="0" borderId="13" xfId="38" applyFont="1" applyBorder="1" applyAlignment="1">
      <alignment/>
    </xf>
    <xf numFmtId="4" fontId="10" fillId="0" borderId="0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/>
    </xf>
    <xf numFmtId="194" fontId="13" fillId="0" borderId="0" xfId="38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4" fontId="13" fillId="0" borderId="13" xfId="0" applyNumberFormat="1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7" xfId="0" applyFont="1" applyBorder="1" applyAlignment="1">
      <alignment/>
    </xf>
    <xf numFmtId="0" fontId="13" fillId="0" borderId="19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" fontId="13" fillId="0" borderId="0" xfId="0" applyNumberFormat="1" applyFont="1" applyBorder="1" applyAlignment="1">
      <alignment horizontal="right"/>
    </xf>
    <xf numFmtId="194" fontId="2" fillId="0" borderId="0" xfId="38" applyFont="1" applyAlignment="1">
      <alignment horizontal="center"/>
    </xf>
    <xf numFmtId="194" fontId="4" fillId="0" borderId="0" xfId="38" applyFont="1" applyAlignment="1">
      <alignment/>
    </xf>
    <xf numFmtId="194" fontId="2" fillId="0" borderId="35" xfId="38" applyFont="1" applyBorder="1" applyAlignment="1">
      <alignment horizontal="center"/>
    </xf>
    <xf numFmtId="194" fontId="4" fillId="0" borderId="10" xfId="38" applyFont="1" applyBorder="1" applyAlignment="1">
      <alignment horizontal="right"/>
    </xf>
    <xf numFmtId="194" fontId="4" fillId="0" borderId="10" xfId="38" applyFont="1" applyBorder="1" applyAlignment="1">
      <alignment horizontal="center"/>
    </xf>
    <xf numFmtId="194" fontId="4" fillId="0" borderId="0" xfId="38" applyFont="1" applyBorder="1" applyAlignment="1">
      <alignment horizontal="right"/>
    </xf>
    <xf numFmtId="194" fontId="4" fillId="0" borderId="0" xfId="38" applyFont="1" applyBorder="1" applyAlignment="1">
      <alignment/>
    </xf>
    <xf numFmtId="194" fontId="4" fillId="0" borderId="10" xfId="38" applyFont="1" applyBorder="1" applyAlignment="1">
      <alignment/>
    </xf>
    <xf numFmtId="194" fontId="2" fillId="0" borderId="15" xfId="38" applyFont="1" applyBorder="1" applyAlignment="1">
      <alignment horizontal="right"/>
    </xf>
    <xf numFmtId="194" fontId="2" fillId="0" borderId="13" xfId="38" applyFont="1" applyBorder="1" applyAlignment="1">
      <alignment horizontal="center"/>
    </xf>
    <xf numFmtId="194" fontId="4" fillId="0" borderId="10" xfId="38" applyFont="1" applyBorder="1" applyAlignment="1">
      <alignment/>
    </xf>
    <xf numFmtId="194" fontId="2" fillId="0" borderId="0" xfId="38" applyFont="1" applyBorder="1" applyAlignment="1">
      <alignment horizontal="center"/>
    </xf>
    <xf numFmtId="194" fontId="4" fillId="0" borderId="19" xfId="38" applyFont="1" applyBorder="1" applyAlignment="1">
      <alignment horizontal="center"/>
    </xf>
    <xf numFmtId="194" fontId="4" fillId="0" borderId="0" xfId="38" applyFont="1" applyBorder="1" applyAlignment="1">
      <alignment horizontal="center"/>
    </xf>
    <xf numFmtId="194" fontId="4" fillId="0" borderId="13" xfId="38" applyFont="1" applyBorder="1" applyAlignment="1">
      <alignment horizontal="center"/>
    </xf>
    <xf numFmtId="194" fontId="0" fillId="0" borderId="0" xfId="38" applyAlignment="1">
      <alignment/>
    </xf>
    <xf numFmtId="194" fontId="2" fillId="0" borderId="0" xfId="38" applyFont="1" applyAlignment="1">
      <alignment horizontal="left"/>
    </xf>
    <xf numFmtId="194" fontId="4" fillId="0" borderId="0" xfId="38" applyFont="1" applyBorder="1" applyAlignment="1">
      <alignment/>
    </xf>
    <xf numFmtId="194" fontId="2" fillId="0" borderId="36" xfId="38" applyFont="1" applyBorder="1" applyAlignment="1">
      <alignment horizontal="center"/>
    </xf>
    <xf numFmtId="194" fontId="2" fillId="0" borderId="30" xfId="38" applyFont="1" applyBorder="1" applyAlignment="1">
      <alignment horizontal="center"/>
    </xf>
    <xf numFmtId="194" fontId="2" fillId="0" borderId="11" xfId="38" applyFont="1" applyBorder="1" applyAlignment="1">
      <alignment horizontal="center"/>
    </xf>
    <xf numFmtId="194" fontId="4" fillId="0" borderId="11" xfId="38" applyFont="1" applyBorder="1" applyAlignment="1">
      <alignment horizontal="center"/>
    </xf>
    <xf numFmtId="194" fontId="4" fillId="0" borderId="11" xfId="38" applyFont="1" applyBorder="1" applyAlignment="1">
      <alignment/>
    </xf>
    <xf numFmtId="194" fontId="4" fillId="0" borderId="11" xfId="38" applyFont="1" applyBorder="1" applyAlignment="1">
      <alignment horizontal="right"/>
    </xf>
    <xf numFmtId="194" fontId="2" fillId="0" borderId="16" xfId="38" applyFont="1" applyBorder="1" applyAlignment="1">
      <alignment/>
    </xf>
    <xf numFmtId="194" fontId="2" fillId="0" borderId="12" xfId="38" applyFont="1" applyBorder="1" applyAlignment="1">
      <alignment horizontal="center"/>
    </xf>
    <xf numFmtId="43" fontId="0" fillId="0" borderId="0" xfId="0" applyNumberFormat="1" applyAlignment="1">
      <alignment/>
    </xf>
    <xf numFmtId="194" fontId="2" fillId="0" borderId="0" xfId="38" applyFont="1" applyAlignment="1">
      <alignment/>
    </xf>
    <xf numFmtId="194" fontId="16" fillId="0" borderId="0" xfId="38" applyFont="1" applyAlignment="1">
      <alignment/>
    </xf>
    <xf numFmtId="194" fontId="13" fillId="0" borderId="10" xfId="38" applyFont="1" applyBorder="1" applyAlignment="1">
      <alignment/>
    </xf>
    <xf numFmtId="43" fontId="10" fillId="0" borderId="0" xfId="0" applyNumberFormat="1" applyFont="1" applyAlignment="1">
      <alignment/>
    </xf>
    <xf numFmtId="194" fontId="13" fillId="0" borderId="0" xfId="38" applyNumberFormat="1" applyFont="1" applyBorder="1" applyAlignment="1">
      <alignment/>
    </xf>
    <xf numFmtId="43" fontId="13" fillId="0" borderId="0" xfId="0" applyNumberFormat="1" applyFont="1" applyAlignment="1">
      <alignment/>
    </xf>
    <xf numFmtId="194" fontId="12" fillId="0" borderId="0" xfId="38" applyFont="1" applyAlignment="1">
      <alignment/>
    </xf>
    <xf numFmtId="194" fontId="10" fillId="0" borderId="13" xfId="38" applyFont="1" applyBorder="1" applyAlignment="1">
      <alignment/>
    </xf>
    <xf numFmtId="194" fontId="18" fillId="0" borderId="16" xfId="38" applyFont="1" applyBorder="1" applyAlignment="1">
      <alignment horizontal="right"/>
    </xf>
    <xf numFmtId="194" fontId="18" fillId="0" borderId="12" xfId="38" applyFont="1" applyBorder="1" applyAlignment="1">
      <alignment horizontal="right"/>
    </xf>
    <xf numFmtId="194" fontId="13" fillId="0" borderId="16" xfId="38" applyFont="1" applyBorder="1" applyAlignment="1">
      <alignment/>
    </xf>
    <xf numFmtId="194" fontId="10" fillId="0" borderId="37" xfId="38" applyFont="1" applyBorder="1" applyAlignment="1">
      <alignment/>
    </xf>
    <xf numFmtId="194" fontId="10" fillId="0" borderId="0" xfId="0" applyNumberFormat="1" applyFont="1" applyAlignment="1">
      <alignment/>
    </xf>
    <xf numFmtId="194" fontId="10" fillId="0" borderId="0" xfId="38" applyFont="1" applyBorder="1" applyAlignment="1">
      <alignment horizontal="center"/>
    </xf>
    <xf numFmtId="1" fontId="13" fillId="0" borderId="11" xfId="38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16" xfId="0" applyFont="1" applyBorder="1" applyAlignment="1">
      <alignment horizontal="center"/>
    </xf>
    <xf numFmtId="194" fontId="13" fillId="0" borderId="38" xfId="38" applyFont="1" applyBorder="1" applyAlignment="1">
      <alignment/>
    </xf>
    <xf numFmtId="194" fontId="13" fillId="0" borderId="39" xfId="38" applyFont="1" applyBorder="1" applyAlignment="1">
      <alignment/>
    </xf>
    <xf numFmtId="194" fontId="13" fillId="0" borderId="40" xfId="38" applyFont="1" applyBorder="1" applyAlignment="1">
      <alignment/>
    </xf>
    <xf numFmtId="0" fontId="16" fillId="0" borderId="0" xfId="0" applyFont="1" applyBorder="1" applyAlignment="1">
      <alignment/>
    </xf>
    <xf numFmtId="194" fontId="16" fillId="0" borderId="0" xfId="38" applyFont="1" applyBorder="1" applyAlignment="1">
      <alignment/>
    </xf>
    <xf numFmtId="0" fontId="17" fillId="0" borderId="0" xfId="0" applyFont="1" applyBorder="1" applyAlignment="1">
      <alignment/>
    </xf>
    <xf numFmtId="43" fontId="11" fillId="0" borderId="0" xfId="0" applyNumberFormat="1" applyFont="1" applyAlignment="1">
      <alignment/>
    </xf>
    <xf numFmtId="194" fontId="18" fillId="0" borderId="11" xfId="38" applyFont="1" applyBorder="1" applyAlignment="1">
      <alignment/>
    </xf>
    <xf numFmtId="217" fontId="18" fillId="0" borderId="11" xfId="38" applyNumberFormat="1" applyFont="1" applyBorder="1" applyAlignment="1">
      <alignment/>
    </xf>
    <xf numFmtId="194" fontId="13" fillId="0" borderId="39" xfId="38" applyFont="1" applyBorder="1" applyAlignment="1">
      <alignment horizontal="center"/>
    </xf>
    <xf numFmtId="194" fontId="13" fillId="0" borderId="40" xfId="38" applyFont="1" applyBorder="1" applyAlignment="1">
      <alignment horizontal="center"/>
    </xf>
    <xf numFmtId="0" fontId="13" fillId="0" borderId="41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43" xfId="0" applyFont="1" applyBorder="1" applyAlignment="1">
      <alignment/>
    </xf>
    <xf numFmtId="0" fontId="13" fillId="0" borderId="44" xfId="0" applyFont="1" applyBorder="1" applyAlignment="1">
      <alignment/>
    </xf>
    <xf numFmtId="0" fontId="13" fillId="0" borderId="45" xfId="0" applyFont="1" applyBorder="1" applyAlignment="1">
      <alignment/>
    </xf>
    <xf numFmtId="0" fontId="13" fillId="0" borderId="46" xfId="0" applyFont="1" applyBorder="1" applyAlignment="1">
      <alignment/>
    </xf>
    <xf numFmtId="194" fontId="17" fillId="0" borderId="34" xfId="38" applyFont="1" applyBorder="1" applyAlignment="1">
      <alignment/>
    </xf>
    <xf numFmtId="4" fontId="13" fillId="0" borderId="10" xfId="0" applyNumberFormat="1" applyFont="1" applyBorder="1" applyAlignment="1">
      <alignment horizontal="right"/>
    </xf>
    <xf numFmtId="194" fontId="12" fillId="0" borderId="11" xfId="38" applyFont="1" applyBorder="1" applyAlignment="1">
      <alignment/>
    </xf>
    <xf numFmtId="194" fontId="13" fillId="0" borderId="47" xfId="38" applyFont="1" applyBorder="1" applyAlignment="1">
      <alignment/>
    </xf>
    <xf numFmtId="194" fontId="13" fillId="0" borderId="47" xfId="38" applyFont="1" applyBorder="1" applyAlignment="1">
      <alignment horizontal="center"/>
    </xf>
    <xf numFmtId="4" fontId="10" fillId="0" borderId="28" xfId="0" applyNumberFormat="1" applyFont="1" applyBorder="1" applyAlignment="1">
      <alignment horizontal="right"/>
    </xf>
    <xf numFmtId="194" fontId="13" fillId="0" borderId="10" xfId="38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99" fontId="10" fillId="0" borderId="13" xfId="38" applyNumberFormat="1" applyFont="1" applyBorder="1" applyAlignment="1">
      <alignment horizontal="center"/>
    </xf>
    <xf numFmtId="199" fontId="10" fillId="0" borderId="0" xfId="38" applyNumberFormat="1" applyFont="1" applyBorder="1" applyAlignment="1">
      <alignment horizontal="center"/>
    </xf>
    <xf numFmtId="199" fontId="10" fillId="0" borderId="10" xfId="38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99" fontId="10" fillId="0" borderId="20" xfId="38" applyNumberFormat="1" applyFont="1" applyBorder="1" applyAlignment="1">
      <alignment horizontal="center"/>
    </xf>
    <xf numFmtId="199" fontId="10" fillId="0" borderId="21" xfId="38" applyNumberFormat="1" applyFont="1" applyBorder="1" applyAlignment="1">
      <alignment horizontal="center"/>
    </xf>
    <xf numFmtId="199" fontId="10" fillId="0" borderId="36" xfId="38" applyNumberFormat="1" applyFont="1" applyBorder="1" applyAlignment="1">
      <alignment horizontal="center"/>
    </xf>
    <xf numFmtId="199" fontId="10" fillId="0" borderId="35" xfId="38" applyNumberFormat="1" applyFont="1" applyBorder="1" applyAlignment="1">
      <alignment horizontal="center"/>
    </xf>
    <xf numFmtId="199" fontId="10" fillId="0" borderId="22" xfId="38" applyNumberFormat="1" applyFont="1" applyBorder="1" applyAlignment="1">
      <alignment horizontal="center"/>
    </xf>
    <xf numFmtId="199" fontId="10" fillId="0" borderId="17" xfId="38" applyNumberFormat="1" applyFont="1" applyBorder="1" applyAlignment="1">
      <alignment horizontal="center"/>
    </xf>
    <xf numFmtId="199" fontId="13" fillId="0" borderId="13" xfId="38" applyNumberFormat="1" applyFont="1" applyBorder="1" applyAlignment="1">
      <alignment horizontal="left"/>
    </xf>
    <xf numFmtId="199" fontId="13" fillId="0" borderId="10" xfId="38" applyNumberFormat="1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23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3" fillId="0" borderId="17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94" fontId="4" fillId="0" borderId="32" xfId="38" applyFont="1" applyBorder="1" applyAlignment="1">
      <alignment horizontal="center"/>
    </xf>
    <xf numFmtId="194" fontId="4" fillId="0" borderId="15" xfId="38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 horizontal="left"/>
    </xf>
    <xf numFmtId="3" fontId="6" fillId="0" borderId="17" xfId="0" applyNumberFormat="1" applyFont="1" applyBorder="1" applyAlignment="1">
      <alignment horizontal="left"/>
    </xf>
    <xf numFmtId="3" fontId="6" fillId="0" borderId="19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94" fontId="4" fillId="0" borderId="14" xfId="38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7"/>
  <sheetViews>
    <sheetView zoomScalePageLayoutView="0" workbookViewId="0" topLeftCell="A1">
      <selection activeCell="D27" sqref="D27"/>
    </sheetView>
  </sheetViews>
  <sheetFormatPr defaultColWidth="9.140625" defaultRowHeight="21" customHeight="1"/>
  <cols>
    <col min="1" max="1" width="55.140625" style="31" customWidth="1"/>
    <col min="2" max="2" width="12.140625" style="101" customWidth="1"/>
    <col min="3" max="3" width="16.140625" style="61" customWidth="1"/>
    <col min="4" max="4" width="17.57421875" style="61" customWidth="1"/>
    <col min="5" max="5" width="9.140625" style="31" customWidth="1"/>
    <col min="6" max="6" width="14.57421875" style="31" bestFit="1" customWidth="1"/>
    <col min="7" max="16384" width="9.140625" style="31" customWidth="1"/>
  </cols>
  <sheetData>
    <row r="1" spans="1:4" ht="24" customHeight="1">
      <c r="A1" s="226" t="s">
        <v>76</v>
      </c>
      <c r="B1" s="226"/>
      <c r="C1" s="226"/>
      <c r="D1" s="226"/>
    </row>
    <row r="2" spans="1:4" ht="24" customHeight="1">
      <c r="A2" s="226" t="s">
        <v>0</v>
      </c>
      <c r="B2" s="226"/>
      <c r="C2" s="226"/>
      <c r="D2" s="226"/>
    </row>
    <row r="3" spans="1:4" ht="24" customHeight="1">
      <c r="A3" s="227" t="s">
        <v>288</v>
      </c>
      <c r="B3" s="227"/>
      <c r="C3" s="227"/>
      <c r="D3" s="227"/>
    </row>
    <row r="4" spans="1:40" ht="10.5" customHeight="1">
      <c r="A4" s="227"/>
      <c r="B4" s="227"/>
      <c r="C4" s="227"/>
      <c r="D4" s="227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</row>
    <row r="5" spans="1:40" s="90" customFormat="1" ht="25.5" customHeight="1">
      <c r="A5" s="119" t="s">
        <v>1</v>
      </c>
      <c r="B5" s="91" t="s">
        <v>2</v>
      </c>
      <c r="C5" s="92" t="s">
        <v>3</v>
      </c>
      <c r="D5" s="92" t="s">
        <v>4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</row>
    <row r="6" spans="1:40" s="90" customFormat="1" ht="25.5" customHeight="1">
      <c r="A6" s="114" t="s">
        <v>205</v>
      </c>
      <c r="B6" s="115" t="s">
        <v>5</v>
      </c>
      <c r="C6" s="94">
        <v>6089.9</v>
      </c>
      <c r="D6" s="96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</row>
    <row r="7" spans="1:4" s="90" customFormat="1" ht="24" customHeight="1" hidden="1">
      <c r="A7" s="108" t="s">
        <v>77</v>
      </c>
      <c r="B7" s="97" t="s">
        <v>7</v>
      </c>
      <c r="C7" s="57">
        <v>0</v>
      </c>
      <c r="D7" s="57"/>
    </row>
    <row r="8" spans="1:4" s="90" customFormat="1" ht="24" customHeight="1">
      <c r="A8" s="108" t="s">
        <v>78</v>
      </c>
      <c r="B8" s="97" t="s">
        <v>59</v>
      </c>
      <c r="C8" s="57">
        <v>30746310.48</v>
      </c>
      <c r="D8" s="57"/>
    </row>
    <row r="9" spans="1:4" s="90" customFormat="1" ht="24" customHeight="1">
      <c r="A9" s="108" t="s">
        <v>79</v>
      </c>
      <c r="B9" s="97" t="s">
        <v>59</v>
      </c>
      <c r="C9" s="57">
        <v>303276.82</v>
      </c>
      <c r="D9" s="57"/>
    </row>
    <row r="10" spans="1:4" s="90" customFormat="1" ht="24" customHeight="1" hidden="1">
      <c r="A10" s="108" t="s">
        <v>75</v>
      </c>
      <c r="B10" s="97" t="s">
        <v>8</v>
      </c>
      <c r="C10" s="57">
        <v>0</v>
      </c>
      <c r="D10" s="57"/>
    </row>
    <row r="11" spans="1:4" s="90" customFormat="1" ht="24" customHeight="1" hidden="1">
      <c r="A11" s="108" t="s">
        <v>201</v>
      </c>
      <c r="B11" s="97" t="s">
        <v>200</v>
      </c>
      <c r="C11" s="57">
        <v>0</v>
      </c>
      <c r="D11" s="57"/>
    </row>
    <row r="12" spans="1:4" s="90" customFormat="1" ht="24" customHeight="1">
      <c r="A12" s="108" t="s">
        <v>245</v>
      </c>
      <c r="B12" s="97" t="s">
        <v>6</v>
      </c>
      <c r="C12" s="57">
        <v>2376.94</v>
      </c>
      <c r="D12" s="57"/>
    </row>
    <row r="13" spans="1:4" s="90" customFormat="1" ht="24" customHeight="1">
      <c r="A13" s="108" t="s">
        <v>23</v>
      </c>
      <c r="B13" s="97" t="s">
        <v>24</v>
      </c>
      <c r="C13" s="57">
        <v>535134</v>
      </c>
      <c r="D13" s="57"/>
    </row>
    <row r="14" spans="1:4" s="90" customFormat="1" ht="24" customHeight="1">
      <c r="A14" s="108" t="s">
        <v>9</v>
      </c>
      <c r="B14" s="97" t="s">
        <v>10</v>
      </c>
      <c r="C14" s="57">
        <v>2698508.39</v>
      </c>
      <c r="D14" s="57"/>
    </row>
    <row r="15" spans="1:4" s="90" customFormat="1" ht="24" customHeight="1">
      <c r="A15" s="108" t="s">
        <v>11</v>
      </c>
      <c r="B15" s="97" t="s">
        <v>12</v>
      </c>
      <c r="C15" s="57">
        <v>306240</v>
      </c>
      <c r="D15" s="57"/>
    </row>
    <row r="16" spans="1:4" s="90" customFormat="1" ht="24" customHeight="1">
      <c r="A16" s="108" t="s">
        <v>13</v>
      </c>
      <c r="B16" s="97" t="s">
        <v>14</v>
      </c>
      <c r="C16" s="57">
        <v>134173</v>
      </c>
      <c r="D16" s="57"/>
    </row>
    <row r="17" spans="1:4" s="90" customFormat="1" ht="24" customHeight="1">
      <c r="A17" s="108" t="s">
        <v>15</v>
      </c>
      <c r="B17" s="97" t="s">
        <v>16</v>
      </c>
      <c r="C17" s="57">
        <v>603628</v>
      </c>
      <c r="D17" s="57"/>
    </row>
    <row r="18" spans="1:4" s="90" customFormat="1" ht="24" customHeight="1">
      <c r="A18" s="108" t="s">
        <v>17</v>
      </c>
      <c r="B18" s="97" t="s">
        <v>18</v>
      </c>
      <c r="C18" s="57">
        <v>495189</v>
      </c>
      <c r="D18" s="57"/>
    </row>
    <row r="19" spans="1:4" s="90" customFormat="1" ht="24" customHeight="1">
      <c r="A19" s="108" t="s">
        <v>19</v>
      </c>
      <c r="B19" s="97" t="s">
        <v>20</v>
      </c>
      <c r="C19" s="57">
        <v>104902.78</v>
      </c>
      <c r="D19" s="57"/>
    </row>
    <row r="20" spans="1:4" s="90" customFormat="1" ht="24" customHeight="1">
      <c r="A20" s="108" t="s">
        <v>21</v>
      </c>
      <c r="B20" s="97" t="s">
        <v>83</v>
      </c>
      <c r="C20" s="57">
        <v>36500</v>
      </c>
      <c r="D20" s="57"/>
    </row>
    <row r="21" spans="1:4" s="90" customFormat="1" ht="24" customHeight="1" hidden="1">
      <c r="A21" s="108" t="s">
        <v>22</v>
      </c>
      <c r="B21" s="97" t="s">
        <v>84</v>
      </c>
      <c r="C21" s="57"/>
      <c r="D21" s="57"/>
    </row>
    <row r="22" spans="1:4" s="90" customFormat="1" ht="24" customHeight="1">
      <c r="A22" s="108" t="s">
        <v>25</v>
      </c>
      <c r="B22" s="97" t="s">
        <v>85</v>
      </c>
      <c r="C22" s="57">
        <v>1082089</v>
      </c>
      <c r="D22" s="57"/>
    </row>
    <row r="23" spans="1:6" s="90" customFormat="1" ht="24" customHeight="1">
      <c r="A23" s="108" t="s">
        <v>207</v>
      </c>
      <c r="B23" s="97" t="s">
        <v>211</v>
      </c>
      <c r="C23" s="57">
        <v>4517500</v>
      </c>
      <c r="D23" s="57"/>
      <c r="F23" s="187"/>
    </row>
    <row r="24" spans="1:6" s="90" customFormat="1" ht="24" customHeight="1">
      <c r="A24" s="108" t="s">
        <v>279</v>
      </c>
      <c r="B24" s="97" t="s">
        <v>211</v>
      </c>
      <c r="C24" s="57">
        <v>62260</v>
      </c>
      <c r="D24" s="57"/>
      <c r="F24" s="187"/>
    </row>
    <row r="25" spans="1:6" s="90" customFormat="1" ht="24" customHeight="1">
      <c r="A25" s="108" t="s">
        <v>246</v>
      </c>
      <c r="B25" s="97" t="s">
        <v>28</v>
      </c>
      <c r="C25" s="57"/>
      <c r="D25" s="57">
        <v>1757000</v>
      </c>
      <c r="F25" s="102"/>
    </row>
    <row r="26" spans="1:4" s="90" customFormat="1" ht="24" customHeight="1">
      <c r="A26" s="108" t="s">
        <v>29</v>
      </c>
      <c r="B26" s="97" t="s">
        <v>30</v>
      </c>
      <c r="C26" s="57"/>
      <c r="D26" s="57">
        <v>11533660.76</v>
      </c>
    </row>
    <row r="27" spans="1:4" s="90" customFormat="1" ht="24" customHeight="1">
      <c r="A27" s="108" t="s">
        <v>247</v>
      </c>
      <c r="B27" s="97" t="s">
        <v>26</v>
      </c>
      <c r="C27" s="57"/>
      <c r="D27" s="57">
        <v>14792203.92</v>
      </c>
    </row>
    <row r="28" spans="1:4" s="90" customFormat="1" ht="24" customHeight="1">
      <c r="A28" s="108" t="s">
        <v>248</v>
      </c>
      <c r="B28" s="97" t="s">
        <v>27</v>
      </c>
      <c r="C28" s="57"/>
      <c r="D28" s="57">
        <v>545849.13</v>
      </c>
    </row>
    <row r="29" spans="1:4" s="90" customFormat="1" ht="24" customHeight="1">
      <c r="A29" s="108" t="s">
        <v>257</v>
      </c>
      <c r="B29" s="97" t="s">
        <v>211</v>
      </c>
      <c r="C29" s="57"/>
      <c r="D29" s="57">
        <v>6444960</v>
      </c>
    </row>
    <row r="30" spans="1:5" ht="24" customHeight="1">
      <c r="A30" s="108" t="s">
        <v>81</v>
      </c>
      <c r="B30" s="97" t="s">
        <v>6</v>
      </c>
      <c r="C30" s="98"/>
      <c r="D30" s="57">
        <v>6481334.01</v>
      </c>
      <c r="E30" s="99"/>
    </row>
    <row r="31" spans="1:5" s="90" customFormat="1" ht="24" customHeight="1">
      <c r="A31" s="108" t="s">
        <v>202</v>
      </c>
      <c r="B31" s="97" t="s">
        <v>6</v>
      </c>
      <c r="C31" s="184"/>
      <c r="D31" s="57">
        <v>79170.49</v>
      </c>
      <c r="E31" s="30"/>
    </row>
    <row r="32" spans="1:4" ht="24" customHeight="1" thickBot="1">
      <c r="A32" s="116"/>
      <c r="B32" s="118"/>
      <c r="C32" s="117">
        <f>SUM(C6:C31)</f>
        <v>41634178.31</v>
      </c>
      <c r="D32" s="66">
        <f>SUM(D25:D31)</f>
        <v>41634178.31</v>
      </c>
    </row>
    <row r="33" spans="1:4" ht="21" customHeight="1" thickTop="1">
      <c r="A33" s="79"/>
      <c r="B33" s="100"/>
      <c r="D33" s="183">
        <f>C32-D32</f>
        <v>0</v>
      </c>
    </row>
    <row r="35" ht="21" customHeight="1">
      <c r="D35" s="102"/>
    </row>
    <row r="37" ht="21" customHeight="1">
      <c r="D37" s="188"/>
    </row>
  </sheetData>
  <sheetProtection/>
  <mergeCells count="4">
    <mergeCell ref="A1:D1"/>
    <mergeCell ref="A2:D2"/>
    <mergeCell ref="A4:D4"/>
    <mergeCell ref="A3:D3"/>
  </mergeCells>
  <printOptions/>
  <pageMargins left="0.91" right="0.2362204724409449" top="0.59" bottom="0.4330708661417323" header="0.07874015748031496" footer="0.5118110236220472"/>
  <pageSetup horizontalDpi="300" verticalDpi="3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4"/>
  <sheetViews>
    <sheetView zoomScalePageLayoutView="0" workbookViewId="0" topLeftCell="A115">
      <selection activeCell="A121" sqref="A121:E121"/>
    </sheetView>
  </sheetViews>
  <sheetFormatPr defaultColWidth="9.140625" defaultRowHeight="23.25" customHeight="1"/>
  <cols>
    <col min="1" max="1" width="29.28125" style="0" customWidth="1"/>
    <col min="2" max="2" width="25.140625" style="0" customWidth="1"/>
    <col min="3" max="3" width="10.421875" style="0" customWidth="1"/>
    <col min="4" max="5" width="15.421875" style="170" customWidth="1"/>
    <col min="6" max="6" width="15.00390625" style="0" customWidth="1"/>
    <col min="7" max="7" width="11.28125" style="0" bestFit="1" customWidth="1"/>
  </cols>
  <sheetData>
    <row r="1" spans="1:5" ht="23.25" customHeight="1">
      <c r="A1" s="279" t="s">
        <v>76</v>
      </c>
      <c r="B1" s="279"/>
      <c r="C1" s="279"/>
      <c r="D1" s="279"/>
      <c r="E1" s="279"/>
    </row>
    <row r="2" spans="1:5" ht="23.25" customHeight="1">
      <c r="A2" s="19" t="s">
        <v>71</v>
      </c>
      <c r="B2" s="19"/>
      <c r="C2" s="19"/>
      <c r="D2" s="155"/>
      <c r="E2" s="182" t="s">
        <v>294</v>
      </c>
    </row>
    <row r="3" spans="1:5" ht="23.25" customHeight="1">
      <c r="A3" s="280" t="s">
        <v>72</v>
      </c>
      <c r="B3" s="280"/>
      <c r="C3" s="280"/>
      <c r="D3" s="280"/>
      <c r="E3" s="171" t="s">
        <v>295</v>
      </c>
    </row>
    <row r="4" spans="1:5" ht="23.25" customHeight="1">
      <c r="A4" s="11" t="s">
        <v>135</v>
      </c>
      <c r="B4" s="11"/>
      <c r="C4" s="12"/>
      <c r="D4" s="156"/>
      <c r="E4" s="172"/>
    </row>
    <row r="5" spans="1:5" ht="23.25" customHeight="1">
      <c r="A5" s="289" t="s">
        <v>1</v>
      </c>
      <c r="B5" s="282"/>
      <c r="C5" s="23" t="s">
        <v>2</v>
      </c>
      <c r="D5" s="157" t="s">
        <v>3</v>
      </c>
      <c r="E5" s="180" t="s">
        <v>4</v>
      </c>
    </row>
    <row r="6" spans="1:5" ht="23.25" customHeight="1">
      <c r="A6" s="2" t="s">
        <v>136</v>
      </c>
      <c r="B6" s="21"/>
      <c r="C6" s="25" t="s">
        <v>5</v>
      </c>
      <c r="D6" s="158">
        <v>6089.9</v>
      </c>
      <c r="E6" s="174"/>
    </row>
    <row r="7" spans="1:5" ht="23.25" customHeight="1">
      <c r="A7" s="269" t="s">
        <v>157</v>
      </c>
      <c r="B7" s="270"/>
      <c r="C7" s="25" t="s">
        <v>7</v>
      </c>
      <c r="D7" s="158">
        <v>581804.72</v>
      </c>
      <c r="E7" s="175"/>
    </row>
    <row r="8" spans="1:5" ht="23.25" customHeight="1">
      <c r="A8" s="269" t="s">
        <v>158</v>
      </c>
      <c r="B8" s="270"/>
      <c r="C8" s="25" t="s">
        <v>59</v>
      </c>
      <c r="D8" s="158">
        <v>69826.2</v>
      </c>
      <c r="E8" s="177"/>
    </row>
    <row r="9" spans="1:5" ht="23.25" customHeight="1">
      <c r="A9" s="2" t="s">
        <v>182</v>
      </c>
      <c r="B9" s="6"/>
      <c r="C9" s="25" t="s">
        <v>59</v>
      </c>
      <c r="D9" s="160">
        <v>0</v>
      </c>
      <c r="E9" s="176"/>
    </row>
    <row r="10" spans="1:5" ht="23.25" customHeight="1" hidden="1">
      <c r="A10" s="2" t="s">
        <v>148</v>
      </c>
      <c r="B10" s="6"/>
      <c r="C10" s="25" t="s">
        <v>5</v>
      </c>
      <c r="D10" s="160"/>
      <c r="E10" s="177"/>
    </row>
    <row r="11" spans="1:5" ht="23.25" customHeight="1">
      <c r="A11" s="269" t="s">
        <v>74</v>
      </c>
      <c r="B11" s="270"/>
      <c r="C11" s="25" t="s">
        <v>26</v>
      </c>
      <c r="D11" s="161"/>
      <c r="E11" s="177">
        <v>601468.37</v>
      </c>
    </row>
    <row r="12" spans="1:5" ht="23.25" customHeight="1" hidden="1">
      <c r="A12" s="2" t="s">
        <v>203</v>
      </c>
      <c r="B12" s="6"/>
      <c r="C12" s="25" t="s">
        <v>73</v>
      </c>
      <c r="D12" s="162"/>
      <c r="E12" s="177">
        <v>0</v>
      </c>
    </row>
    <row r="13" spans="1:5" ht="23.25" customHeight="1">
      <c r="A13" s="269" t="s">
        <v>137</v>
      </c>
      <c r="B13" s="270"/>
      <c r="C13" s="25" t="s">
        <v>61</v>
      </c>
      <c r="D13" s="161"/>
      <c r="E13" s="178">
        <v>33.36</v>
      </c>
    </row>
    <row r="14" spans="1:5" ht="23.25" customHeight="1">
      <c r="A14" s="269" t="s">
        <v>215</v>
      </c>
      <c r="B14" s="270"/>
      <c r="C14" s="5">
        <v>907</v>
      </c>
      <c r="D14" s="161"/>
      <c r="E14" s="177">
        <v>40.02</v>
      </c>
    </row>
    <row r="15" spans="1:5" ht="23.25" customHeight="1">
      <c r="A15" s="2" t="s">
        <v>226</v>
      </c>
      <c r="B15" s="6"/>
      <c r="C15" s="5"/>
      <c r="D15" s="161"/>
      <c r="E15" s="177">
        <v>0</v>
      </c>
    </row>
    <row r="16" spans="1:5" ht="23.25" customHeight="1">
      <c r="A16" s="2" t="s">
        <v>214</v>
      </c>
      <c r="B16" s="6"/>
      <c r="C16" s="25" t="s">
        <v>82</v>
      </c>
      <c r="D16" s="162"/>
      <c r="E16" s="177">
        <v>268.07</v>
      </c>
    </row>
    <row r="17" spans="1:5" ht="23.25" customHeight="1" hidden="1">
      <c r="A17" s="2" t="s">
        <v>231</v>
      </c>
      <c r="B17" s="6"/>
      <c r="C17" s="25" t="s">
        <v>6</v>
      </c>
      <c r="D17" s="162"/>
      <c r="E17" s="177">
        <v>0</v>
      </c>
    </row>
    <row r="18" spans="1:5" ht="23.25" customHeight="1" hidden="1">
      <c r="A18" s="2" t="s">
        <v>228</v>
      </c>
      <c r="B18" s="6"/>
      <c r="C18" s="25" t="s">
        <v>8</v>
      </c>
      <c r="D18" s="162"/>
      <c r="E18" s="177"/>
    </row>
    <row r="19" spans="1:5" ht="23.25" customHeight="1" hidden="1">
      <c r="A19" s="2" t="s">
        <v>229</v>
      </c>
      <c r="B19" s="6"/>
      <c r="C19" s="5">
        <v>3000</v>
      </c>
      <c r="D19" s="162"/>
      <c r="E19" s="177"/>
    </row>
    <row r="20" spans="1:5" ht="23.25" customHeight="1">
      <c r="A20" s="2" t="s">
        <v>281</v>
      </c>
      <c r="B20" s="6"/>
      <c r="C20" s="5">
        <v>3000</v>
      </c>
      <c r="D20" s="162"/>
      <c r="E20" s="177">
        <v>34500</v>
      </c>
    </row>
    <row r="21" spans="1:5" ht="23.25" customHeight="1">
      <c r="A21" s="2" t="s">
        <v>231</v>
      </c>
      <c r="B21" s="6"/>
      <c r="C21" s="5"/>
      <c r="D21" s="162"/>
      <c r="E21" s="177">
        <v>0</v>
      </c>
    </row>
    <row r="22" spans="1:5" ht="23.25" customHeight="1">
      <c r="A22" s="2" t="s">
        <v>296</v>
      </c>
      <c r="B22" s="6"/>
      <c r="C22" s="5"/>
      <c r="D22" s="162"/>
      <c r="E22" s="177">
        <v>21411</v>
      </c>
    </row>
    <row r="23" spans="1:5" ht="23.25" customHeight="1">
      <c r="A23" s="2"/>
      <c r="B23" s="6"/>
      <c r="C23" s="5"/>
      <c r="D23" s="162"/>
      <c r="E23" s="177"/>
    </row>
    <row r="24" spans="1:5" ht="23.25" customHeight="1">
      <c r="A24" s="2"/>
      <c r="B24" s="6"/>
      <c r="C24" s="5"/>
      <c r="D24" s="162"/>
      <c r="E24" s="177"/>
    </row>
    <row r="25" spans="1:5" ht="23.25" customHeight="1">
      <c r="A25" s="2"/>
      <c r="B25" s="6"/>
      <c r="C25" s="5"/>
      <c r="D25" s="162"/>
      <c r="E25" s="177"/>
    </row>
    <row r="26" spans="1:5" ht="23.25" customHeight="1">
      <c r="A26" s="269"/>
      <c r="B26" s="270"/>
      <c r="C26" s="25"/>
      <c r="D26" s="162"/>
      <c r="E26" s="177"/>
    </row>
    <row r="27" spans="1:7" ht="23.25" customHeight="1">
      <c r="A27" s="15"/>
      <c r="B27" s="15"/>
      <c r="C27" s="17"/>
      <c r="D27" s="163">
        <f>SUM(D6:D9)</f>
        <v>657720.82</v>
      </c>
      <c r="E27" s="179">
        <f>SUM(E10:E22)</f>
        <v>657720.82</v>
      </c>
      <c r="F27" s="181">
        <f>D27-E27</f>
        <v>0</v>
      </c>
      <c r="G27" s="181"/>
    </row>
    <row r="28" spans="1:5" ht="23.25" customHeight="1">
      <c r="A28" s="286" t="s">
        <v>70</v>
      </c>
      <c r="B28" s="286"/>
      <c r="C28" s="286"/>
      <c r="D28" s="286"/>
      <c r="E28" s="286"/>
    </row>
    <row r="29" spans="1:5" ht="23.25" customHeight="1">
      <c r="A29" s="288" t="s">
        <v>297</v>
      </c>
      <c r="B29" s="288"/>
      <c r="C29" s="288"/>
      <c r="D29" s="288"/>
      <c r="E29" s="288"/>
    </row>
    <row r="30" spans="1:5" ht="23.25" customHeight="1">
      <c r="A30" s="272"/>
      <c r="B30" s="272"/>
      <c r="C30" s="272"/>
      <c r="D30" s="272"/>
      <c r="E30" s="272"/>
    </row>
    <row r="31" spans="1:5" ht="23.25" customHeight="1">
      <c r="A31" s="24" t="s">
        <v>56</v>
      </c>
      <c r="B31" s="274" t="s">
        <v>57</v>
      </c>
      <c r="C31" s="275"/>
      <c r="D31" s="274" t="s">
        <v>58</v>
      </c>
      <c r="E31" s="275"/>
    </row>
    <row r="32" spans="1:5" ht="23.25" customHeight="1">
      <c r="A32" s="21"/>
      <c r="B32" s="20"/>
      <c r="C32" s="20"/>
      <c r="D32" s="164"/>
      <c r="E32" s="166"/>
    </row>
    <row r="33" spans="1:5" ht="23.25" customHeight="1">
      <c r="A33" s="22" t="s">
        <v>138</v>
      </c>
      <c r="B33" s="271" t="s">
        <v>139</v>
      </c>
      <c r="C33" s="273"/>
      <c r="D33" s="277" t="s">
        <v>138</v>
      </c>
      <c r="E33" s="290"/>
    </row>
    <row r="34" spans="1:5" ht="23.25" customHeight="1">
      <c r="A34" s="4"/>
      <c r="B34" s="4"/>
      <c r="C34" s="4"/>
      <c r="D34" s="168"/>
      <c r="E34" s="168"/>
    </row>
    <row r="35" spans="1:5" ht="23.25" customHeight="1">
      <c r="A35" s="4"/>
      <c r="B35" s="4"/>
      <c r="C35" s="4"/>
      <c r="D35" s="168"/>
      <c r="E35" s="168"/>
    </row>
    <row r="36" spans="1:5" ht="23.25" customHeight="1">
      <c r="A36" s="4"/>
      <c r="B36" s="4"/>
      <c r="C36" s="4"/>
      <c r="D36" s="168"/>
      <c r="E36" s="168"/>
    </row>
    <row r="37" spans="1:5" ht="23.25" customHeight="1">
      <c r="A37" s="4"/>
      <c r="B37" s="4"/>
      <c r="C37" s="4"/>
      <c r="D37" s="168"/>
      <c r="E37" s="168"/>
    </row>
    <row r="38" spans="1:5" ht="23.25" customHeight="1">
      <c r="A38" s="4"/>
      <c r="B38" s="4"/>
      <c r="C38" s="4"/>
      <c r="D38" s="168"/>
      <c r="E38" s="168"/>
    </row>
    <row r="39" spans="1:5" ht="23.25" customHeight="1">
      <c r="A39" s="4"/>
      <c r="B39" s="4"/>
      <c r="C39" s="4"/>
      <c r="D39" s="168"/>
      <c r="E39" s="168"/>
    </row>
    <row r="40" spans="1:5" ht="23.25" customHeight="1">
      <c r="A40" s="4"/>
      <c r="B40" s="4"/>
      <c r="C40" s="4"/>
      <c r="D40" s="168"/>
      <c r="E40" s="168"/>
    </row>
    <row r="41" spans="1:5" ht="23.25" customHeight="1">
      <c r="A41" s="279" t="s">
        <v>76</v>
      </c>
      <c r="B41" s="279"/>
      <c r="C41" s="279"/>
      <c r="D41" s="279"/>
      <c r="E41" s="279"/>
    </row>
    <row r="42" spans="1:5" ht="23.25" customHeight="1">
      <c r="A42" s="19" t="s">
        <v>71</v>
      </c>
      <c r="B42" s="19"/>
      <c r="C42" s="19"/>
      <c r="D42" s="155"/>
      <c r="E42" s="182" t="s">
        <v>298</v>
      </c>
    </row>
    <row r="43" spans="1:5" ht="23.25" customHeight="1">
      <c r="A43" s="280" t="s">
        <v>72</v>
      </c>
      <c r="B43" s="280"/>
      <c r="C43" s="280"/>
      <c r="D43" s="280"/>
      <c r="E43" s="171" t="s">
        <v>295</v>
      </c>
    </row>
    <row r="44" spans="1:5" ht="23.25" customHeight="1">
      <c r="A44" s="11" t="s">
        <v>135</v>
      </c>
      <c r="B44" s="11"/>
      <c r="C44" s="12"/>
      <c r="D44" s="156"/>
      <c r="E44" s="156" t="s">
        <v>204</v>
      </c>
    </row>
    <row r="45" spans="1:5" ht="23.25" customHeight="1">
      <c r="A45" s="289" t="s">
        <v>1</v>
      </c>
      <c r="B45" s="282"/>
      <c r="C45" s="10" t="s">
        <v>2</v>
      </c>
      <c r="D45" s="157"/>
      <c r="E45" s="173" t="s">
        <v>4</v>
      </c>
    </row>
    <row r="46" spans="1:5" ht="23.25" customHeight="1">
      <c r="A46" s="2" t="s">
        <v>149</v>
      </c>
      <c r="B46" s="20"/>
      <c r="C46" s="7" t="s">
        <v>24</v>
      </c>
      <c r="D46" s="159">
        <v>14300</v>
      </c>
      <c r="E46" s="175"/>
    </row>
    <row r="47" spans="1:5" ht="21.75" customHeight="1">
      <c r="A47" s="2" t="s">
        <v>140</v>
      </c>
      <c r="B47" s="2"/>
      <c r="C47" s="8">
        <v>100</v>
      </c>
      <c r="D47" s="159">
        <v>340970</v>
      </c>
      <c r="E47" s="177"/>
    </row>
    <row r="48" spans="1:5" ht="21.75" customHeight="1">
      <c r="A48" s="2" t="s">
        <v>141</v>
      </c>
      <c r="B48" s="9"/>
      <c r="C48" s="8">
        <v>130</v>
      </c>
      <c r="D48" s="165">
        <v>38280</v>
      </c>
      <c r="E48" s="177"/>
    </row>
    <row r="49" spans="1:5" ht="21.75" customHeight="1">
      <c r="A49" s="269" t="s">
        <v>142</v>
      </c>
      <c r="B49" s="270"/>
      <c r="C49" s="7" t="s">
        <v>14</v>
      </c>
      <c r="D49" s="165">
        <v>17403</v>
      </c>
      <c r="E49" s="177"/>
    </row>
    <row r="50" spans="1:5" ht="21.75" customHeight="1">
      <c r="A50" s="3" t="s">
        <v>143</v>
      </c>
      <c r="B50" s="1"/>
      <c r="C50" s="8">
        <v>250</v>
      </c>
      <c r="D50" s="165">
        <v>17947</v>
      </c>
      <c r="E50" s="177"/>
    </row>
    <row r="51" spans="1:5" ht="21.75" customHeight="1">
      <c r="A51" s="3" t="s">
        <v>144</v>
      </c>
      <c r="B51" s="1"/>
      <c r="C51" s="8">
        <v>270</v>
      </c>
      <c r="D51" s="162">
        <v>13000</v>
      </c>
      <c r="E51" s="177"/>
    </row>
    <row r="52" spans="1:5" ht="21.75" customHeight="1">
      <c r="A52" s="269" t="s">
        <v>145</v>
      </c>
      <c r="B52" s="270"/>
      <c r="C52" s="7" t="s">
        <v>20</v>
      </c>
      <c r="D52" s="165">
        <v>11939.43</v>
      </c>
      <c r="E52" s="177"/>
    </row>
    <row r="53" spans="1:5" ht="21.75" customHeight="1">
      <c r="A53" s="2" t="s">
        <v>168</v>
      </c>
      <c r="B53" s="6"/>
      <c r="C53" s="7" t="s">
        <v>85</v>
      </c>
      <c r="D53" s="165">
        <v>474500</v>
      </c>
      <c r="E53" s="177"/>
    </row>
    <row r="54" spans="1:5" ht="21.75" customHeight="1">
      <c r="A54" s="269" t="s">
        <v>169</v>
      </c>
      <c r="B54" s="270"/>
      <c r="C54" s="7" t="s">
        <v>83</v>
      </c>
      <c r="D54" s="165">
        <v>36500</v>
      </c>
      <c r="E54" s="177"/>
    </row>
    <row r="55" spans="1:5" ht="21.75" customHeight="1" hidden="1">
      <c r="A55" s="269" t="s">
        <v>170</v>
      </c>
      <c r="B55" s="270"/>
      <c r="C55" s="7" t="s">
        <v>171</v>
      </c>
      <c r="D55" s="165">
        <v>0</v>
      </c>
      <c r="E55" s="177"/>
    </row>
    <row r="56" spans="1:5" ht="21.75" customHeight="1" hidden="1">
      <c r="A56" s="2" t="s">
        <v>165</v>
      </c>
      <c r="B56" s="6"/>
      <c r="C56" s="7" t="s">
        <v>30</v>
      </c>
      <c r="D56" s="165">
        <v>0</v>
      </c>
      <c r="E56" s="177"/>
    </row>
    <row r="57" spans="1:5" ht="21.75" customHeight="1" hidden="1">
      <c r="A57" s="269" t="s">
        <v>230</v>
      </c>
      <c r="B57" s="270"/>
      <c r="C57" s="7" t="s">
        <v>200</v>
      </c>
      <c r="D57" s="159"/>
      <c r="E57" s="177"/>
    </row>
    <row r="58" spans="1:5" ht="21.75" customHeight="1">
      <c r="A58" s="269" t="s">
        <v>146</v>
      </c>
      <c r="B58" s="270"/>
      <c r="C58" s="7" t="s">
        <v>60</v>
      </c>
      <c r="D58" s="158">
        <v>5246.92</v>
      </c>
      <c r="E58" s="177"/>
    </row>
    <row r="59" spans="1:5" ht="21.75" customHeight="1">
      <c r="A59" s="269" t="s">
        <v>147</v>
      </c>
      <c r="B59" s="270"/>
      <c r="C59" s="7" t="s">
        <v>73</v>
      </c>
      <c r="D59" s="158">
        <v>41850</v>
      </c>
      <c r="E59" s="177"/>
    </row>
    <row r="60" spans="1:5" ht="21.75" customHeight="1">
      <c r="A60" s="3" t="s">
        <v>183</v>
      </c>
      <c r="B60" s="6"/>
      <c r="C60" s="7" t="s">
        <v>73</v>
      </c>
      <c r="D60" s="158">
        <v>6000</v>
      </c>
      <c r="E60" s="177"/>
    </row>
    <row r="61" spans="1:5" ht="21.75" customHeight="1" hidden="1">
      <c r="A61" s="269" t="s">
        <v>221</v>
      </c>
      <c r="B61" s="270"/>
      <c r="C61" s="7" t="s">
        <v>61</v>
      </c>
      <c r="D61" s="158"/>
      <c r="E61" s="177"/>
    </row>
    <row r="62" spans="1:5" ht="21.75" customHeight="1" hidden="1">
      <c r="A62" s="3" t="s">
        <v>222</v>
      </c>
      <c r="B62" s="6"/>
      <c r="C62" s="7" t="s">
        <v>223</v>
      </c>
      <c r="D62" s="158"/>
      <c r="E62" s="177"/>
    </row>
    <row r="63" spans="1:5" ht="21.75" customHeight="1">
      <c r="A63" s="3" t="s">
        <v>300</v>
      </c>
      <c r="B63" s="6"/>
      <c r="C63" s="7"/>
      <c r="D63" s="158">
        <v>100000</v>
      </c>
      <c r="E63" s="177"/>
    </row>
    <row r="64" spans="1:5" ht="21.75" customHeight="1">
      <c r="A64" s="2" t="s">
        <v>216</v>
      </c>
      <c r="B64" s="6"/>
      <c r="C64" s="7" t="s">
        <v>211</v>
      </c>
      <c r="D64" s="168">
        <v>557100</v>
      </c>
      <c r="E64" s="177"/>
    </row>
    <row r="65" spans="1:5" ht="21.75" customHeight="1">
      <c r="A65" s="2" t="s">
        <v>282</v>
      </c>
      <c r="B65" s="6"/>
      <c r="C65" s="7" t="s">
        <v>211</v>
      </c>
      <c r="D65" s="168">
        <v>34500</v>
      </c>
      <c r="E65" s="177"/>
    </row>
    <row r="66" spans="1:5" ht="21.75" customHeight="1">
      <c r="A66" s="2" t="s">
        <v>234</v>
      </c>
      <c r="B66" s="6"/>
      <c r="C66" s="7"/>
      <c r="D66" s="168">
        <v>837000</v>
      </c>
      <c r="E66" s="177"/>
    </row>
    <row r="67" spans="1:5" ht="21.75" customHeight="1">
      <c r="A67" s="2" t="s">
        <v>299</v>
      </c>
      <c r="B67" s="6"/>
      <c r="C67" s="7" t="s">
        <v>8</v>
      </c>
      <c r="D67" s="168">
        <v>74025</v>
      </c>
      <c r="E67" s="177"/>
    </row>
    <row r="68" spans="1:5" ht="21.75" customHeight="1">
      <c r="A68" s="3" t="s">
        <v>159</v>
      </c>
      <c r="B68" s="1"/>
      <c r="C68" s="7" t="s">
        <v>7</v>
      </c>
      <c r="D68" s="161"/>
      <c r="E68" s="177">
        <v>2559728.15</v>
      </c>
    </row>
    <row r="69" spans="1:5" ht="21.75" customHeight="1" hidden="1">
      <c r="A69" s="3" t="s">
        <v>185</v>
      </c>
      <c r="B69" s="3"/>
      <c r="C69" s="7" t="s">
        <v>59</v>
      </c>
      <c r="D69" s="161"/>
      <c r="E69" s="177">
        <v>0</v>
      </c>
    </row>
    <row r="70" spans="1:5" ht="21.75" customHeight="1">
      <c r="A70" s="3" t="s">
        <v>150</v>
      </c>
      <c r="B70" s="3"/>
      <c r="C70" s="7" t="s">
        <v>60</v>
      </c>
      <c r="D70" s="161"/>
      <c r="E70" s="177">
        <v>8508.2</v>
      </c>
    </row>
    <row r="71" spans="1:5" ht="21.75" customHeight="1">
      <c r="A71" s="3" t="s">
        <v>265</v>
      </c>
      <c r="B71" s="3"/>
      <c r="C71" s="7"/>
      <c r="D71" s="161"/>
      <c r="E71" s="177">
        <v>52325</v>
      </c>
    </row>
    <row r="72" spans="1:5" ht="21.75" customHeight="1">
      <c r="A72" s="269"/>
      <c r="B72" s="270"/>
      <c r="C72" s="7"/>
      <c r="D72" s="158"/>
      <c r="E72" s="177"/>
    </row>
    <row r="73" spans="1:6" ht="23.25" customHeight="1">
      <c r="A73" s="15"/>
      <c r="B73" s="16"/>
      <c r="C73" s="17"/>
      <c r="D73" s="163">
        <f>SUM(D46:D72)</f>
        <v>2620561.35</v>
      </c>
      <c r="E73" s="179">
        <f>SUM(E68:E72)</f>
        <v>2620561.35</v>
      </c>
      <c r="F73" s="181">
        <f>E73-D73</f>
        <v>0</v>
      </c>
    </row>
    <row r="74" spans="1:5" ht="23.25" customHeight="1">
      <c r="A74" s="286" t="s">
        <v>70</v>
      </c>
      <c r="B74" s="286"/>
      <c r="C74" s="286"/>
      <c r="D74" s="286"/>
      <c r="E74" s="286"/>
    </row>
    <row r="75" spans="1:5" ht="23.25" customHeight="1">
      <c r="A75" s="288" t="s">
        <v>301</v>
      </c>
      <c r="B75" s="288"/>
      <c r="C75" s="288"/>
      <c r="D75" s="288"/>
      <c r="E75" s="288"/>
    </row>
    <row r="76" spans="1:5" ht="23.25" customHeight="1">
      <c r="A76" s="272"/>
      <c r="B76" s="272"/>
      <c r="C76" s="272"/>
      <c r="D76" s="272"/>
      <c r="E76" s="272"/>
    </row>
    <row r="77" spans="1:5" ht="23.25" customHeight="1">
      <c r="A77" s="18" t="s">
        <v>56</v>
      </c>
      <c r="B77" s="274" t="s">
        <v>57</v>
      </c>
      <c r="C77" s="275"/>
      <c r="D77" s="274" t="s">
        <v>58</v>
      </c>
      <c r="E77" s="275"/>
    </row>
    <row r="78" spans="1:5" ht="23.25" customHeight="1">
      <c r="A78" s="20"/>
      <c r="B78" s="27"/>
      <c r="C78" s="20"/>
      <c r="D78" s="164"/>
      <c r="E78" s="166"/>
    </row>
    <row r="79" spans="1:5" ht="23.25" customHeight="1">
      <c r="A79" s="22" t="s">
        <v>138</v>
      </c>
      <c r="B79" s="271" t="s">
        <v>139</v>
      </c>
      <c r="C79" s="273"/>
      <c r="D79" s="277" t="s">
        <v>138</v>
      </c>
      <c r="E79" s="290"/>
    </row>
    <row r="80" spans="1:5" ht="23.25" customHeight="1">
      <c r="A80" s="20"/>
      <c r="B80" s="20"/>
      <c r="C80" s="20"/>
      <c r="D80" s="166"/>
      <c r="E80" s="166"/>
    </row>
    <row r="81" spans="1:5" ht="23.25" customHeight="1">
      <c r="A81" s="20"/>
      <c r="B81" s="20"/>
      <c r="C81" s="20"/>
      <c r="D81" s="166"/>
      <c r="E81" s="166"/>
    </row>
    <row r="82" spans="1:5" ht="23.25" customHeight="1">
      <c r="A82" s="279" t="s">
        <v>76</v>
      </c>
      <c r="B82" s="279"/>
      <c r="C82" s="279"/>
      <c r="D82" s="279"/>
      <c r="E82" s="279"/>
    </row>
    <row r="83" spans="1:5" ht="23.25" customHeight="1">
      <c r="A83" s="19" t="s">
        <v>71</v>
      </c>
      <c r="B83" s="19"/>
      <c r="C83" s="19"/>
      <c r="D83" s="155"/>
      <c r="E83" s="182" t="s">
        <v>302</v>
      </c>
    </row>
    <row r="84" spans="1:5" ht="23.25" customHeight="1">
      <c r="A84" s="280" t="s">
        <v>72</v>
      </c>
      <c r="B84" s="280"/>
      <c r="C84" s="280"/>
      <c r="D84" s="280"/>
      <c r="E84" s="171" t="s">
        <v>303</v>
      </c>
    </row>
    <row r="85" spans="1:5" ht="23.25" customHeight="1">
      <c r="A85" s="11" t="s">
        <v>135</v>
      </c>
      <c r="B85" s="11"/>
      <c r="C85" s="12"/>
      <c r="D85" s="156"/>
      <c r="E85" s="156"/>
    </row>
    <row r="86" spans="1:5" ht="23.25" customHeight="1">
      <c r="A86" s="289" t="s">
        <v>1</v>
      </c>
      <c r="B86" s="282"/>
      <c r="C86" s="10" t="s">
        <v>2</v>
      </c>
      <c r="D86" s="157"/>
      <c r="E86" s="173" t="s">
        <v>4</v>
      </c>
    </row>
    <row r="87" spans="1:5" ht="23.25" customHeight="1">
      <c r="A87" s="269" t="s">
        <v>151</v>
      </c>
      <c r="B87" s="270"/>
      <c r="C87" s="8">
        <v>821</v>
      </c>
      <c r="D87" s="158">
        <v>653793.37</v>
      </c>
      <c r="E87" s="177"/>
    </row>
    <row r="88" spans="1:5" ht="23.25" customHeight="1" hidden="1">
      <c r="A88" s="2" t="s">
        <v>217</v>
      </c>
      <c r="B88" s="6"/>
      <c r="C88" s="8">
        <v>3000</v>
      </c>
      <c r="D88" s="158"/>
      <c r="E88" s="177"/>
    </row>
    <row r="89" spans="1:5" ht="23.25" customHeight="1" hidden="1">
      <c r="A89" s="269" t="s">
        <v>153</v>
      </c>
      <c r="B89" s="270"/>
      <c r="C89" s="7" t="s">
        <v>163</v>
      </c>
      <c r="D89" s="158"/>
      <c r="E89" s="177"/>
    </row>
    <row r="90" spans="1:7" ht="23.25" customHeight="1">
      <c r="A90" s="3" t="s">
        <v>152</v>
      </c>
      <c r="B90" s="6"/>
      <c r="C90" s="7" t="s">
        <v>164</v>
      </c>
      <c r="D90" s="159"/>
      <c r="E90" s="177">
        <v>325.65</v>
      </c>
      <c r="G90" s="181"/>
    </row>
    <row r="91" spans="1:7" ht="23.25" customHeight="1" hidden="1">
      <c r="A91" s="3" t="s">
        <v>187</v>
      </c>
      <c r="B91" s="6"/>
      <c r="C91" s="7" t="s">
        <v>186</v>
      </c>
      <c r="D91" s="168"/>
      <c r="E91" s="177">
        <v>0</v>
      </c>
      <c r="G91" s="181"/>
    </row>
    <row r="92" spans="1:5" ht="23.25" customHeight="1">
      <c r="A92" s="2" t="s">
        <v>154</v>
      </c>
      <c r="B92" s="6"/>
      <c r="C92" s="7" t="s">
        <v>180</v>
      </c>
      <c r="D92" s="161"/>
      <c r="E92" s="177">
        <v>18</v>
      </c>
    </row>
    <row r="93" spans="1:5" ht="23.25" customHeight="1">
      <c r="A93" s="2" t="s">
        <v>155</v>
      </c>
      <c r="B93" s="6"/>
      <c r="C93" s="7" t="s">
        <v>160</v>
      </c>
      <c r="D93" s="161"/>
      <c r="E93" s="177">
        <v>20</v>
      </c>
    </row>
    <row r="94" spans="1:5" ht="23.25" customHeight="1" hidden="1">
      <c r="A94" s="2" t="s">
        <v>218</v>
      </c>
      <c r="B94" s="6"/>
      <c r="C94" s="7" t="s">
        <v>219</v>
      </c>
      <c r="D94" s="161"/>
      <c r="E94" s="177"/>
    </row>
    <row r="95" spans="1:5" ht="23.25" customHeight="1">
      <c r="A95" s="2" t="s">
        <v>305</v>
      </c>
      <c r="B95" s="6"/>
      <c r="C95" s="7" t="s">
        <v>304</v>
      </c>
      <c r="D95" s="161"/>
      <c r="E95" s="177">
        <v>52325</v>
      </c>
    </row>
    <row r="96" spans="1:5" ht="23.25" customHeight="1" hidden="1">
      <c r="A96" s="2" t="s">
        <v>156</v>
      </c>
      <c r="B96" s="6"/>
      <c r="C96" s="7" t="s">
        <v>161</v>
      </c>
      <c r="D96" s="161"/>
      <c r="E96" s="177">
        <v>0</v>
      </c>
    </row>
    <row r="97" spans="1:5" ht="23.25" customHeight="1" hidden="1">
      <c r="A97" s="2" t="s">
        <v>283</v>
      </c>
      <c r="B97" s="6"/>
      <c r="C97" s="7" t="s">
        <v>199</v>
      </c>
      <c r="D97" s="161"/>
      <c r="E97" s="177">
        <v>0</v>
      </c>
    </row>
    <row r="98" spans="1:5" ht="23.25" customHeight="1" hidden="1">
      <c r="A98" s="3" t="s">
        <v>154</v>
      </c>
      <c r="B98" s="1"/>
      <c r="C98" s="7" t="s">
        <v>16</v>
      </c>
      <c r="D98" s="168"/>
      <c r="E98" s="177"/>
    </row>
    <row r="99" spans="1:5" ht="23.25" customHeight="1">
      <c r="A99" s="2" t="s">
        <v>188</v>
      </c>
      <c r="B99" s="6"/>
      <c r="C99" s="7" t="s">
        <v>162</v>
      </c>
      <c r="D99" s="161"/>
      <c r="E99" s="177">
        <v>53600</v>
      </c>
    </row>
    <row r="100" spans="1:5" ht="23.25" customHeight="1">
      <c r="A100" s="2" t="s">
        <v>189</v>
      </c>
      <c r="B100" s="6"/>
      <c r="C100" s="7" t="s">
        <v>179</v>
      </c>
      <c r="D100" s="161"/>
      <c r="E100" s="177">
        <v>200</v>
      </c>
    </row>
    <row r="101" spans="1:5" ht="23.25" customHeight="1">
      <c r="A101" s="2" t="s">
        <v>190</v>
      </c>
      <c r="B101" s="6"/>
      <c r="C101" s="7" t="s">
        <v>172</v>
      </c>
      <c r="D101" s="161"/>
      <c r="E101" s="177">
        <v>185453.78</v>
      </c>
    </row>
    <row r="102" spans="1:5" ht="23.25" customHeight="1" hidden="1">
      <c r="A102" s="2" t="s">
        <v>191</v>
      </c>
      <c r="B102" s="6"/>
      <c r="C102" s="7" t="s">
        <v>172</v>
      </c>
      <c r="D102" s="161"/>
      <c r="E102" s="177"/>
    </row>
    <row r="103" spans="1:5" ht="23.25" customHeight="1" hidden="1">
      <c r="A103" s="2" t="s">
        <v>192</v>
      </c>
      <c r="B103" s="6"/>
      <c r="C103" s="7" t="s">
        <v>173</v>
      </c>
      <c r="D103" s="161"/>
      <c r="E103" s="177"/>
    </row>
    <row r="104" spans="1:5" ht="23.25" customHeight="1">
      <c r="A104" s="2" t="s">
        <v>193</v>
      </c>
      <c r="B104" s="6"/>
      <c r="C104" s="7" t="s">
        <v>174</v>
      </c>
      <c r="D104" s="161"/>
      <c r="E104" s="177">
        <v>107831.07</v>
      </c>
    </row>
    <row r="105" spans="1:5" ht="23.25" customHeight="1">
      <c r="A105" s="2" t="s">
        <v>194</v>
      </c>
      <c r="B105" s="6"/>
      <c r="C105" s="7" t="s">
        <v>175</v>
      </c>
      <c r="D105" s="161"/>
      <c r="E105" s="177">
        <v>195754.63</v>
      </c>
    </row>
    <row r="106" spans="1:5" ht="23.25" customHeight="1" hidden="1">
      <c r="A106" s="2" t="s">
        <v>195</v>
      </c>
      <c r="B106" s="6"/>
      <c r="C106" s="7" t="s">
        <v>184</v>
      </c>
      <c r="D106" s="161"/>
      <c r="E106" s="177">
        <v>0</v>
      </c>
    </row>
    <row r="107" spans="1:5" ht="23.25" customHeight="1">
      <c r="A107" s="2" t="s">
        <v>196</v>
      </c>
      <c r="B107" s="6"/>
      <c r="C107" s="7" t="s">
        <v>177</v>
      </c>
      <c r="D107" s="161"/>
      <c r="E107" s="177">
        <v>24935.24</v>
      </c>
    </row>
    <row r="108" spans="1:5" ht="23.25" customHeight="1">
      <c r="A108" s="2" t="s">
        <v>197</v>
      </c>
      <c r="B108" s="6"/>
      <c r="C108" s="7" t="s">
        <v>176</v>
      </c>
      <c r="D108" s="161"/>
      <c r="E108" s="177">
        <v>33330</v>
      </c>
    </row>
    <row r="109" spans="1:5" ht="23.25" customHeight="1" hidden="1">
      <c r="A109" s="2" t="s">
        <v>198</v>
      </c>
      <c r="B109" s="6"/>
      <c r="C109" s="7" t="s">
        <v>178</v>
      </c>
      <c r="D109" s="161"/>
      <c r="E109" s="177"/>
    </row>
    <row r="110" spans="1:5" ht="23.25" customHeight="1" hidden="1">
      <c r="A110" s="2" t="s">
        <v>266</v>
      </c>
      <c r="B110" s="6"/>
      <c r="C110" s="7"/>
      <c r="D110" s="161"/>
      <c r="E110" s="177"/>
    </row>
    <row r="111" spans="1:5" ht="23.25" customHeight="1" hidden="1">
      <c r="A111" s="2" t="s">
        <v>225</v>
      </c>
      <c r="B111" s="6"/>
      <c r="C111" s="7" t="s">
        <v>224</v>
      </c>
      <c r="D111" s="161"/>
      <c r="E111" s="177"/>
    </row>
    <row r="112" spans="1:5" ht="23.25" customHeight="1">
      <c r="A112" s="2"/>
      <c r="B112" s="6"/>
      <c r="C112" s="7"/>
      <c r="D112" s="161"/>
      <c r="E112" s="177"/>
    </row>
    <row r="113" spans="1:5" ht="23.25" customHeight="1">
      <c r="A113" s="2"/>
      <c r="B113" s="6"/>
      <c r="C113" s="7"/>
      <c r="D113" s="161"/>
      <c r="E113" s="177"/>
    </row>
    <row r="114" spans="1:5" ht="23.25" customHeight="1">
      <c r="A114" s="2"/>
      <c r="B114" s="6"/>
      <c r="C114" s="7"/>
      <c r="D114" s="161"/>
      <c r="E114" s="177"/>
    </row>
    <row r="115" spans="1:5" ht="23.25" customHeight="1">
      <c r="A115" s="2"/>
      <c r="B115" s="6"/>
      <c r="C115" s="7"/>
      <c r="D115" s="161"/>
      <c r="E115" s="177"/>
    </row>
    <row r="116" spans="1:5" ht="23.25" customHeight="1">
      <c r="A116" s="2"/>
      <c r="B116" s="6"/>
      <c r="C116" s="7"/>
      <c r="D116" s="161"/>
      <c r="E116" s="177"/>
    </row>
    <row r="117" spans="1:5" ht="23.25" customHeight="1">
      <c r="A117" s="3"/>
      <c r="B117" s="1"/>
      <c r="C117" s="26"/>
      <c r="D117" s="161"/>
      <c r="E117" s="177"/>
    </row>
    <row r="118" spans="1:6" ht="23.25" customHeight="1">
      <c r="A118" s="15"/>
      <c r="B118" s="16"/>
      <c r="C118" s="17"/>
      <c r="D118" s="163">
        <f>SUM(D87:D88)</f>
        <v>653793.37</v>
      </c>
      <c r="E118" s="179">
        <f>SUM(E87:E116)</f>
        <v>653793.37</v>
      </c>
      <c r="F118" s="181"/>
    </row>
    <row r="119" spans="1:5" ht="23.25" customHeight="1">
      <c r="A119" s="286" t="s">
        <v>70</v>
      </c>
      <c r="B119" s="286"/>
      <c r="C119" s="286"/>
      <c r="D119" s="286"/>
      <c r="E119" s="286"/>
    </row>
    <row r="120" spans="1:5" ht="23.25" customHeight="1">
      <c r="A120" s="288" t="s">
        <v>306</v>
      </c>
      <c r="B120" s="288"/>
      <c r="C120" s="288"/>
      <c r="D120" s="288"/>
      <c r="E120" s="288"/>
    </row>
    <row r="121" spans="1:5" ht="23.25" customHeight="1">
      <c r="A121" s="272"/>
      <c r="B121" s="272"/>
      <c r="C121" s="272"/>
      <c r="D121" s="272"/>
      <c r="E121" s="272"/>
    </row>
    <row r="122" spans="1:5" ht="23.25" customHeight="1">
      <c r="A122" s="18" t="s">
        <v>56</v>
      </c>
      <c r="B122" s="274" t="s">
        <v>57</v>
      </c>
      <c r="C122" s="275"/>
      <c r="D122" s="274" t="s">
        <v>58</v>
      </c>
      <c r="E122" s="275"/>
    </row>
    <row r="123" spans="1:5" ht="23.25" customHeight="1">
      <c r="A123" s="4"/>
      <c r="B123" s="14"/>
      <c r="C123" s="4"/>
      <c r="D123" s="169"/>
      <c r="E123" s="168"/>
    </row>
    <row r="124" spans="1:5" ht="23.25" customHeight="1">
      <c r="A124" s="22" t="s">
        <v>138</v>
      </c>
      <c r="B124" s="271" t="s">
        <v>139</v>
      </c>
      <c r="C124" s="273"/>
      <c r="D124" s="277" t="s">
        <v>138</v>
      </c>
      <c r="E124" s="290"/>
    </row>
  </sheetData>
  <sheetProtection/>
  <mergeCells count="47">
    <mergeCell ref="A82:E82"/>
    <mergeCell ref="B79:C79"/>
    <mergeCell ref="A54:B54"/>
    <mergeCell ref="A49:B49"/>
    <mergeCell ref="A61:B61"/>
    <mergeCell ref="B124:C124"/>
    <mergeCell ref="D124:E124"/>
    <mergeCell ref="A57:B57"/>
    <mergeCell ref="A59:B59"/>
    <mergeCell ref="D79:E79"/>
    <mergeCell ref="A84:D84"/>
    <mergeCell ref="B77:C77"/>
    <mergeCell ref="D33:E33"/>
    <mergeCell ref="D31:E31"/>
    <mergeCell ref="A43:D43"/>
    <mergeCell ref="A52:B52"/>
    <mergeCell ref="B31:C31"/>
    <mergeCell ref="A41:E41"/>
    <mergeCell ref="A75:E75"/>
    <mergeCell ref="A76:E76"/>
    <mergeCell ref="D77:E77"/>
    <mergeCell ref="A74:E74"/>
    <mergeCell ref="A26:B26"/>
    <mergeCell ref="A30:E30"/>
    <mergeCell ref="A45:B45"/>
    <mergeCell ref="A28:E28"/>
    <mergeCell ref="A29:E29"/>
    <mergeCell ref="B33:C33"/>
    <mergeCell ref="A72:B72"/>
    <mergeCell ref="A55:B55"/>
    <mergeCell ref="A13:B13"/>
    <mergeCell ref="A1:E1"/>
    <mergeCell ref="A5:B5"/>
    <mergeCell ref="A3:D3"/>
    <mergeCell ref="A11:B11"/>
    <mergeCell ref="A8:B8"/>
    <mergeCell ref="A7:B7"/>
    <mergeCell ref="A89:B89"/>
    <mergeCell ref="A14:B14"/>
    <mergeCell ref="B122:C122"/>
    <mergeCell ref="D122:E122"/>
    <mergeCell ref="A58:B58"/>
    <mergeCell ref="A120:E120"/>
    <mergeCell ref="A121:E121"/>
    <mergeCell ref="A86:B86"/>
    <mergeCell ref="A119:E119"/>
    <mergeCell ref="A87:B87"/>
  </mergeCells>
  <printOptions/>
  <pageMargins left="0.69" right="0.22" top="0.84" bottom="0.1" header="0.78" footer="0.1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7">
      <selection activeCell="G26" sqref="G26"/>
    </sheetView>
  </sheetViews>
  <sheetFormatPr defaultColWidth="9.140625" defaultRowHeight="12.75"/>
  <cols>
    <col min="1" max="1" width="6.00390625" style="90" customWidth="1"/>
    <col min="2" max="2" width="8.8515625" style="90" customWidth="1"/>
    <col min="3" max="5" width="9.140625" style="90" customWidth="1"/>
    <col min="6" max="6" width="13.28125" style="90" customWidth="1"/>
    <col min="7" max="7" width="15.8515625" style="90" customWidth="1"/>
    <col min="8" max="8" width="16.7109375" style="102" customWidth="1"/>
    <col min="9" max="9" width="12.7109375" style="90" bestFit="1" customWidth="1"/>
    <col min="10" max="16384" width="9.140625" style="90" customWidth="1"/>
  </cols>
  <sheetData>
    <row r="1" spans="1:8" ht="24">
      <c r="A1" s="228" t="s">
        <v>110</v>
      </c>
      <c r="B1" s="228"/>
      <c r="C1" s="228"/>
      <c r="D1" s="228"/>
      <c r="E1" s="228"/>
      <c r="F1" s="228"/>
      <c r="G1" s="228"/>
      <c r="H1" s="228"/>
    </row>
    <row r="2" spans="1:8" ht="24">
      <c r="A2" s="228" t="s">
        <v>290</v>
      </c>
      <c r="B2" s="228"/>
      <c r="C2" s="228"/>
      <c r="D2" s="228"/>
      <c r="E2" s="228"/>
      <c r="F2" s="228"/>
      <c r="G2" s="228"/>
      <c r="H2" s="228"/>
    </row>
    <row r="3" spans="1:8" ht="24">
      <c r="A3" s="228" t="s">
        <v>232</v>
      </c>
      <c r="B3" s="228"/>
      <c r="C3" s="228"/>
      <c r="D3" s="228"/>
      <c r="E3" s="228"/>
      <c r="F3" s="228"/>
      <c r="G3" s="228"/>
      <c r="H3" s="228"/>
    </row>
    <row r="5" spans="1:8" ht="24">
      <c r="A5" s="93" t="s">
        <v>233</v>
      </c>
      <c r="B5" s="93"/>
      <c r="C5" s="93"/>
      <c r="D5" s="93"/>
      <c r="E5" s="93"/>
      <c r="F5" s="93"/>
      <c r="G5" s="93"/>
      <c r="H5" s="145">
        <v>2376.94</v>
      </c>
    </row>
    <row r="6" spans="1:8" ht="24.75" thickBot="1">
      <c r="A6" s="93"/>
      <c r="B6" s="93"/>
      <c r="C6" s="93"/>
      <c r="D6" s="93"/>
      <c r="E6" s="93"/>
      <c r="F6" s="93"/>
      <c r="G6" s="93"/>
      <c r="H6" s="125">
        <f>SUM(H5)</f>
        <v>2376.94</v>
      </c>
    </row>
    <row r="7" spans="1:8" ht="24.75" thickTop="1">
      <c r="A7" s="93"/>
      <c r="B7" s="93"/>
      <c r="C7" s="93"/>
      <c r="D7" s="93"/>
      <c r="E7" s="93"/>
      <c r="F7" s="93"/>
      <c r="G7" s="93"/>
      <c r="H7" s="145"/>
    </row>
    <row r="8" spans="1:8" ht="24">
      <c r="A8" s="93"/>
      <c r="B8" s="93"/>
      <c r="C8" s="93"/>
      <c r="D8" s="93"/>
      <c r="E8" s="93"/>
      <c r="F8" s="93"/>
      <c r="G8" s="93"/>
      <c r="H8" s="145"/>
    </row>
    <row r="9" spans="1:8" ht="24">
      <c r="A9" s="228" t="s">
        <v>213</v>
      </c>
      <c r="B9" s="228"/>
      <c r="C9" s="228"/>
      <c r="D9" s="228"/>
      <c r="E9" s="228"/>
      <c r="F9" s="228"/>
      <c r="G9" s="228"/>
      <c r="H9" s="228"/>
    </row>
    <row r="10" spans="1:8" ht="24">
      <c r="A10" s="228" t="s">
        <v>291</v>
      </c>
      <c r="B10" s="228"/>
      <c r="C10" s="228"/>
      <c r="D10" s="228"/>
      <c r="E10" s="228"/>
      <c r="F10" s="228"/>
      <c r="G10" s="228"/>
      <c r="H10" s="228"/>
    </row>
    <row r="11" spans="1:8" ht="24">
      <c r="A11" s="228" t="s">
        <v>234</v>
      </c>
      <c r="B11" s="228"/>
      <c r="C11" s="228"/>
      <c r="D11" s="228"/>
      <c r="E11" s="228"/>
      <c r="F11" s="228"/>
      <c r="G11" s="228"/>
      <c r="H11" s="228"/>
    </row>
    <row r="12" spans="1:8" ht="24">
      <c r="A12" s="93"/>
      <c r="B12" s="93"/>
      <c r="C12" s="93"/>
      <c r="D12" s="93"/>
      <c r="E12" s="93"/>
      <c r="F12" s="93"/>
      <c r="G12" s="93"/>
      <c r="H12" s="145"/>
    </row>
    <row r="13" spans="1:8" ht="24.75" customHeight="1">
      <c r="A13" s="93" t="s">
        <v>22</v>
      </c>
      <c r="B13" s="93"/>
      <c r="C13" s="93"/>
      <c r="D13" s="93"/>
      <c r="E13" s="93"/>
      <c r="F13" s="93"/>
      <c r="G13" s="93"/>
      <c r="H13" s="145">
        <f>SUM(G15:G26)</f>
        <v>1757000</v>
      </c>
    </row>
    <row r="14" spans="1:8" ht="24" hidden="1">
      <c r="A14" s="93"/>
      <c r="B14" s="93"/>
      <c r="C14" s="93"/>
      <c r="D14" s="93"/>
      <c r="E14" s="93"/>
      <c r="F14" s="93"/>
      <c r="G14" s="93"/>
      <c r="H14" s="145"/>
    </row>
    <row r="15" spans="1:8" ht="24">
      <c r="A15" s="93"/>
      <c r="B15" s="205" t="s">
        <v>235</v>
      </c>
      <c r="C15" s="205"/>
      <c r="D15" s="205"/>
      <c r="E15" s="205"/>
      <c r="F15" s="205"/>
      <c r="G15" s="206">
        <v>179500</v>
      </c>
      <c r="H15" s="145"/>
    </row>
    <row r="16" spans="1:8" ht="24">
      <c r="A16" s="93"/>
      <c r="B16" s="205" t="s">
        <v>236</v>
      </c>
      <c r="C16" s="205"/>
      <c r="D16" s="205"/>
      <c r="E16" s="205"/>
      <c r="F16" s="205"/>
      <c r="G16" s="206">
        <v>249000</v>
      </c>
      <c r="H16" s="145"/>
    </row>
    <row r="17" spans="1:8" ht="24" hidden="1">
      <c r="A17" s="93"/>
      <c r="B17" s="205"/>
      <c r="C17" s="205"/>
      <c r="D17" s="205"/>
      <c r="E17" s="205"/>
      <c r="F17" s="205"/>
      <c r="G17" s="206"/>
      <c r="H17" s="145"/>
    </row>
    <row r="18" spans="1:8" ht="24">
      <c r="A18" s="93"/>
      <c r="B18" s="205" t="s">
        <v>237</v>
      </c>
      <c r="C18" s="205"/>
      <c r="D18" s="205"/>
      <c r="E18" s="205"/>
      <c r="F18" s="205"/>
      <c r="G18" s="206">
        <v>2500</v>
      </c>
      <c r="H18" s="145"/>
    </row>
    <row r="19" spans="1:8" ht="24">
      <c r="A19" s="93"/>
      <c r="B19" s="205" t="s">
        <v>238</v>
      </c>
      <c r="C19" s="205"/>
      <c r="D19" s="205"/>
      <c r="E19" s="205"/>
      <c r="F19" s="205"/>
      <c r="G19" s="206">
        <v>198000</v>
      </c>
      <c r="H19" s="145"/>
    </row>
    <row r="20" spans="1:8" ht="24" hidden="1">
      <c r="A20" s="93"/>
      <c r="B20" s="205"/>
      <c r="C20" s="205"/>
      <c r="D20" s="205"/>
      <c r="E20" s="205"/>
      <c r="F20" s="205"/>
      <c r="G20" s="206"/>
      <c r="H20" s="145"/>
    </row>
    <row r="21" spans="1:8" ht="24" hidden="1">
      <c r="A21" s="93"/>
      <c r="B21" s="205"/>
      <c r="C21" s="205"/>
      <c r="D21" s="205"/>
      <c r="E21" s="205"/>
      <c r="F21" s="205"/>
      <c r="G21" s="206"/>
      <c r="H21" s="145"/>
    </row>
    <row r="22" spans="1:8" ht="24">
      <c r="A22" s="93"/>
      <c r="B22" s="205" t="s">
        <v>239</v>
      </c>
      <c r="C22" s="205"/>
      <c r="D22" s="205"/>
      <c r="E22" s="205"/>
      <c r="F22" s="205"/>
      <c r="G22" s="206">
        <v>446900</v>
      </c>
      <c r="H22" s="145"/>
    </row>
    <row r="23" spans="1:8" ht="24">
      <c r="A23" s="93"/>
      <c r="B23" s="205" t="s">
        <v>240</v>
      </c>
      <c r="C23" s="205"/>
      <c r="D23" s="205"/>
      <c r="E23" s="205"/>
      <c r="F23" s="205"/>
      <c r="G23" s="206">
        <v>264000</v>
      </c>
      <c r="H23" s="145"/>
    </row>
    <row r="24" spans="1:8" ht="24">
      <c r="A24" s="93"/>
      <c r="B24" s="205" t="s">
        <v>242</v>
      </c>
      <c r="C24" s="205"/>
      <c r="D24" s="205"/>
      <c r="E24" s="205"/>
      <c r="F24" s="205"/>
      <c r="G24" s="206">
        <v>55500</v>
      </c>
      <c r="H24" s="145"/>
    </row>
    <row r="25" spans="1:8" ht="24">
      <c r="A25" s="93"/>
      <c r="B25" s="205" t="s">
        <v>243</v>
      </c>
      <c r="C25" s="207"/>
      <c r="D25" s="205"/>
      <c r="E25" s="205"/>
      <c r="F25" s="205"/>
      <c r="G25" s="206">
        <v>3000</v>
      </c>
      <c r="H25" s="76"/>
    </row>
    <row r="26" spans="1:8" ht="24">
      <c r="A26" s="93"/>
      <c r="B26" s="205" t="s">
        <v>241</v>
      </c>
      <c r="C26" s="205"/>
      <c r="D26" s="205"/>
      <c r="E26" s="205"/>
      <c r="F26" s="205"/>
      <c r="G26" s="206">
        <v>358600</v>
      </c>
      <c r="H26" s="145"/>
    </row>
    <row r="27" spans="8:9" ht="24.75" thickBot="1">
      <c r="H27" s="125">
        <f>SUM(G15:G26)</f>
        <v>1757000</v>
      </c>
      <c r="I27" s="187"/>
    </row>
    <row r="28" ht="24.75" thickTop="1"/>
  </sheetData>
  <sheetProtection/>
  <mergeCells count="6">
    <mergeCell ref="A10:H10"/>
    <mergeCell ref="A11:H11"/>
    <mergeCell ref="A1:H1"/>
    <mergeCell ref="A2:H2"/>
    <mergeCell ref="A3:H3"/>
    <mergeCell ref="A9:H9"/>
  </mergeCells>
  <printOptions/>
  <pageMargins left="0.75" right="0.27" top="0.69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9.7109375" style="90" customWidth="1"/>
    <col min="2" max="7" width="9.140625" style="90" customWidth="1"/>
    <col min="8" max="8" width="16.7109375" style="102" customWidth="1"/>
    <col min="9" max="16384" width="9.140625" style="90" customWidth="1"/>
  </cols>
  <sheetData>
    <row r="1" spans="1:8" ht="24">
      <c r="A1" s="228" t="s">
        <v>244</v>
      </c>
      <c r="B1" s="228"/>
      <c r="C1" s="228"/>
      <c r="D1" s="228"/>
      <c r="E1" s="228"/>
      <c r="F1" s="228"/>
      <c r="G1" s="228"/>
      <c r="H1" s="228"/>
    </row>
    <row r="2" spans="1:8" ht="24">
      <c r="A2" s="228" t="s">
        <v>291</v>
      </c>
      <c r="B2" s="228"/>
      <c r="C2" s="228"/>
      <c r="D2" s="228"/>
      <c r="E2" s="228"/>
      <c r="F2" s="228"/>
      <c r="G2" s="228"/>
      <c r="H2" s="228"/>
    </row>
    <row r="3" spans="1:8" ht="24">
      <c r="A3" s="228" t="s">
        <v>250</v>
      </c>
      <c r="B3" s="228"/>
      <c r="C3" s="228"/>
      <c r="D3" s="228"/>
      <c r="E3" s="228"/>
      <c r="F3" s="228"/>
      <c r="G3" s="228"/>
      <c r="H3" s="228"/>
    </row>
    <row r="4" ht="23.25" customHeight="1"/>
    <row r="5" spans="1:8" ht="24">
      <c r="A5" s="90" t="s">
        <v>112</v>
      </c>
      <c r="H5" s="102">
        <v>33733.5</v>
      </c>
    </row>
    <row r="6" spans="1:8" ht="24">
      <c r="A6" s="90" t="s">
        <v>111</v>
      </c>
      <c r="H6" s="102">
        <v>24184.7</v>
      </c>
    </row>
    <row r="7" spans="1:8" ht="24">
      <c r="A7" s="90" t="s">
        <v>113</v>
      </c>
      <c r="H7" s="102">
        <v>1804</v>
      </c>
    </row>
    <row r="8" spans="1:8" ht="24">
      <c r="A8" s="90" t="s">
        <v>114</v>
      </c>
      <c r="H8" s="102">
        <v>1693825.06</v>
      </c>
    </row>
    <row r="9" spans="1:8" ht="24">
      <c r="A9" s="90" t="s">
        <v>115</v>
      </c>
      <c r="H9" s="102">
        <v>1452147.38</v>
      </c>
    </row>
    <row r="10" spans="1:8" ht="24">
      <c r="A10" s="90" t="s">
        <v>116</v>
      </c>
      <c r="H10" s="102">
        <v>24182.62</v>
      </c>
    </row>
    <row r="11" spans="1:8" ht="24">
      <c r="A11" s="90" t="s">
        <v>117</v>
      </c>
      <c r="H11" s="102">
        <v>879672.82</v>
      </c>
    </row>
    <row r="12" spans="1:8" ht="24">
      <c r="A12" s="90" t="s">
        <v>118</v>
      </c>
      <c r="H12" s="102">
        <v>1390472.62</v>
      </c>
    </row>
    <row r="13" spans="1:8" ht="24">
      <c r="A13" s="90" t="s">
        <v>119</v>
      </c>
      <c r="H13" s="102">
        <v>46055.69</v>
      </c>
    </row>
    <row r="14" spans="1:8" ht="24">
      <c r="A14" s="90" t="s">
        <v>120</v>
      </c>
      <c r="H14" s="102">
        <v>76227.1</v>
      </c>
    </row>
    <row r="15" spans="1:8" ht="24">
      <c r="A15" s="90" t="s">
        <v>121</v>
      </c>
      <c r="H15" s="102">
        <v>406012</v>
      </c>
    </row>
    <row r="16" spans="1:8" ht="24.75" customHeight="1">
      <c r="A16" s="90" t="s">
        <v>122</v>
      </c>
      <c r="H16" s="102">
        <v>638</v>
      </c>
    </row>
    <row r="17" spans="1:8" ht="24" hidden="1">
      <c r="A17" s="90" t="s">
        <v>134</v>
      </c>
      <c r="H17" s="102">
        <v>0</v>
      </c>
    </row>
    <row r="18" spans="1:8" ht="24">
      <c r="A18" s="90" t="s">
        <v>263</v>
      </c>
      <c r="H18" s="102">
        <v>150</v>
      </c>
    </row>
    <row r="19" spans="1:8" ht="24" hidden="1">
      <c r="A19" s="90" t="s">
        <v>212</v>
      </c>
      <c r="H19" s="102">
        <v>0</v>
      </c>
    </row>
    <row r="20" spans="1:8" ht="24">
      <c r="A20" s="90" t="s">
        <v>123</v>
      </c>
      <c r="H20" s="102">
        <v>240</v>
      </c>
    </row>
    <row r="21" spans="1:8" ht="24">
      <c r="A21" s="90" t="s">
        <v>181</v>
      </c>
      <c r="H21" s="102">
        <v>3300</v>
      </c>
    </row>
    <row r="22" spans="1:8" ht="24">
      <c r="A22" s="90" t="s">
        <v>126</v>
      </c>
      <c r="H22" s="102">
        <v>57952</v>
      </c>
    </row>
    <row r="23" spans="1:8" ht="24">
      <c r="A23" s="90" t="s">
        <v>256</v>
      </c>
      <c r="H23" s="102">
        <v>93600</v>
      </c>
    </row>
    <row r="24" spans="1:8" ht="24">
      <c r="A24" s="90" t="s">
        <v>166</v>
      </c>
      <c r="H24" s="102">
        <v>72061.43</v>
      </c>
    </row>
    <row r="25" spans="1:8" ht="24">
      <c r="A25" s="90" t="s">
        <v>124</v>
      </c>
      <c r="H25" s="102">
        <v>9205</v>
      </c>
    </row>
    <row r="26" spans="1:8" ht="24">
      <c r="A26" s="90" t="s">
        <v>88</v>
      </c>
      <c r="H26" s="102">
        <v>7946580</v>
      </c>
    </row>
    <row r="27" spans="1:8" ht="24">
      <c r="A27" s="90" t="s">
        <v>275</v>
      </c>
      <c r="H27" s="102">
        <v>238728</v>
      </c>
    </row>
    <row r="28" spans="1:8" ht="24">
      <c r="A28" s="90" t="s">
        <v>276</v>
      </c>
      <c r="H28" s="102">
        <v>341432</v>
      </c>
    </row>
    <row r="29" spans="3:8" ht="24.75" thickBot="1">
      <c r="C29" s="30" t="s">
        <v>125</v>
      </c>
      <c r="H29" s="125">
        <f>SUM(H5:H28)</f>
        <v>14792203.919999998</v>
      </c>
    </row>
    <row r="30" ht="24.75" thickTop="1"/>
  </sheetData>
  <sheetProtection/>
  <mergeCells count="3">
    <mergeCell ref="A1:H1"/>
    <mergeCell ref="A2:H2"/>
    <mergeCell ref="A3:H3"/>
  </mergeCells>
  <printOptions/>
  <pageMargins left="1.44" right="0.75" top="0.87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4" width="9.140625" style="31" customWidth="1"/>
    <col min="5" max="5" width="10.421875" style="31" customWidth="1"/>
    <col min="6" max="6" width="16.28125" style="31" customWidth="1"/>
    <col min="7" max="7" width="14.421875" style="31" customWidth="1"/>
    <col min="8" max="8" width="14.57421875" style="61" customWidth="1"/>
    <col min="9" max="9" width="15.7109375" style="31" customWidth="1"/>
    <col min="10" max="16384" width="9.140625" style="31" customWidth="1"/>
  </cols>
  <sheetData>
    <row r="1" spans="1:9" ht="26.25">
      <c r="A1" s="226" t="s">
        <v>258</v>
      </c>
      <c r="B1" s="226"/>
      <c r="C1" s="226"/>
      <c r="D1" s="226"/>
      <c r="E1" s="226"/>
      <c r="F1" s="226"/>
      <c r="G1" s="226"/>
      <c r="H1" s="226"/>
      <c r="I1" s="226"/>
    </row>
    <row r="2" spans="1:9" ht="23.25">
      <c r="A2" s="228" t="s">
        <v>292</v>
      </c>
      <c r="B2" s="228"/>
      <c r="C2" s="228"/>
      <c r="D2" s="228"/>
      <c r="E2" s="228"/>
      <c r="F2" s="228"/>
      <c r="G2" s="228"/>
      <c r="H2" s="228"/>
      <c r="I2" s="228"/>
    </row>
    <row r="3" spans="1:9" ht="23.25">
      <c r="A3" s="229" t="s">
        <v>249</v>
      </c>
      <c r="B3" s="229"/>
      <c r="C3" s="229"/>
      <c r="D3" s="229"/>
      <c r="E3" s="229"/>
      <c r="F3" s="229"/>
      <c r="G3" s="229"/>
      <c r="H3" s="229"/>
      <c r="I3" s="229"/>
    </row>
    <row r="4" spans="1:9" ht="24">
      <c r="A4" s="90"/>
      <c r="B4" s="90"/>
      <c r="C4" s="90"/>
      <c r="D4" s="90"/>
      <c r="E4" s="90"/>
      <c r="F4" s="90"/>
      <c r="G4" s="90"/>
      <c r="H4" s="102"/>
      <c r="I4" s="90"/>
    </row>
    <row r="5" spans="1:9" ht="25.5" customHeight="1">
      <c r="A5" s="230" t="s">
        <v>1</v>
      </c>
      <c r="B5" s="231"/>
      <c r="C5" s="231"/>
      <c r="D5" s="231"/>
      <c r="E5" s="232"/>
      <c r="F5" s="103" t="s">
        <v>39</v>
      </c>
      <c r="G5" s="103" t="s">
        <v>53</v>
      </c>
      <c r="H5" s="104" t="s">
        <v>54</v>
      </c>
      <c r="I5" s="103" t="s">
        <v>55</v>
      </c>
    </row>
    <row r="6" spans="1:9" ht="24">
      <c r="A6" s="213" t="s">
        <v>105</v>
      </c>
      <c r="B6" s="214"/>
      <c r="C6" s="214"/>
      <c r="D6" s="214"/>
      <c r="E6" s="215"/>
      <c r="F6" s="202">
        <v>5246.92</v>
      </c>
      <c r="G6" s="202">
        <v>8508.2</v>
      </c>
      <c r="H6" s="202">
        <v>5246.92</v>
      </c>
      <c r="I6" s="202">
        <f aca="true" t="shared" si="0" ref="I6:I12">F6+G6-H6</f>
        <v>8508.2</v>
      </c>
    </row>
    <row r="7" spans="1:9" ht="24">
      <c r="A7" s="216" t="s">
        <v>106</v>
      </c>
      <c r="B7" s="217"/>
      <c r="C7" s="217"/>
      <c r="D7" s="217"/>
      <c r="E7" s="218"/>
      <c r="F7" s="203">
        <v>146210</v>
      </c>
      <c r="G7" s="211">
        <v>0</v>
      </c>
      <c r="H7" s="211">
        <v>41850</v>
      </c>
      <c r="I7" s="203">
        <f t="shared" si="0"/>
        <v>104360</v>
      </c>
    </row>
    <row r="8" spans="1:9" ht="24">
      <c r="A8" s="216" t="s">
        <v>107</v>
      </c>
      <c r="B8" s="217"/>
      <c r="C8" s="217"/>
      <c r="D8" s="217"/>
      <c r="E8" s="218"/>
      <c r="F8" s="203">
        <v>1708.83</v>
      </c>
      <c r="G8" s="203">
        <v>33.36</v>
      </c>
      <c r="H8" s="211">
        <v>0</v>
      </c>
      <c r="I8" s="203">
        <f t="shared" si="0"/>
        <v>1742.1899999999998</v>
      </c>
    </row>
    <row r="9" spans="1:9" ht="24">
      <c r="A9" s="216" t="s">
        <v>108</v>
      </c>
      <c r="B9" s="217"/>
      <c r="C9" s="217"/>
      <c r="D9" s="217"/>
      <c r="E9" s="218"/>
      <c r="F9" s="203">
        <v>4940.03</v>
      </c>
      <c r="G9" s="203">
        <v>40.02</v>
      </c>
      <c r="H9" s="211">
        <v>0</v>
      </c>
      <c r="I9" s="203">
        <f t="shared" si="0"/>
        <v>4980.05</v>
      </c>
    </row>
    <row r="10" spans="1:9" ht="24">
      <c r="A10" s="216" t="s">
        <v>109</v>
      </c>
      <c r="B10" s="217"/>
      <c r="C10" s="217"/>
      <c r="D10" s="217"/>
      <c r="E10" s="218"/>
      <c r="F10" s="203">
        <v>403276.82</v>
      </c>
      <c r="G10" s="211">
        <v>0</v>
      </c>
      <c r="H10" s="211">
        <v>100000</v>
      </c>
      <c r="I10" s="203">
        <f t="shared" si="0"/>
        <v>303276.82</v>
      </c>
    </row>
    <row r="11" spans="1:9" ht="24">
      <c r="A11" s="216" t="s">
        <v>269</v>
      </c>
      <c r="B11" s="217"/>
      <c r="C11" s="217"/>
      <c r="D11" s="217"/>
      <c r="E11" s="218"/>
      <c r="F11" s="222">
        <v>106483.87</v>
      </c>
      <c r="G11" s="223">
        <v>0</v>
      </c>
      <c r="H11" s="223">
        <v>6000</v>
      </c>
      <c r="I11" s="222">
        <f t="shared" si="0"/>
        <v>100483.87</v>
      </c>
    </row>
    <row r="12" spans="1:9" ht="24">
      <c r="A12" s="108" t="s">
        <v>272</v>
      </c>
      <c r="B12" s="93"/>
      <c r="C12" s="93"/>
      <c r="D12" s="93"/>
      <c r="E12" s="109"/>
      <c r="F12" s="204">
        <v>22498</v>
      </c>
      <c r="G12" s="212">
        <v>0</v>
      </c>
      <c r="H12" s="212">
        <v>0</v>
      </c>
      <c r="I12" s="204">
        <f t="shared" si="0"/>
        <v>22498</v>
      </c>
    </row>
    <row r="13" spans="1:9" ht="24.75" thickBot="1">
      <c r="A13" s="110"/>
      <c r="B13" s="111"/>
      <c r="C13" s="111"/>
      <c r="D13" s="111"/>
      <c r="E13" s="112"/>
      <c r="F13" s="66">
        <f>SUM(F6:F12)</f>
        <v>690364.47</v>
      </c>
      <c r="G13" s="66">
        <f>SUM(G6:G12)</f>
        <v>8581.580000000002</v>
      </c>
      <c r="H13" s="66">
        <f>SUM(H6:H12)</f>
        <v>153096.91999999998</v>
      </c>
      <c r="I13" s="66">
        <f>SUM(I6:I12)</f>
        <v>545849.13</v>
      </c>
    </row>
    <row r="14" ht="15.75" thickTop="1">
      <c r="I14" s="113"/>
    </row>
  </sheetData>
  <sheetProtection/>
  <mergeCells count="4">
    <mergeCell ref="A1:I1"/>
    <mergeCell ref="A2:I2"/>
    <mergeCell ref="A3:I3"/>
    <mergeCell ref="A5:E5"/>
  </mergeCells>
  <printOptions/>
  <pageMargins left="0.71" right="0.2" top="1" bottom="1" header="0.5" footer="0.5"/>
  <pageSetup horizontalDpi="300" verticalDpi="3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6" width="9.140625" style="90" customWidth="1"/>
    <col min="7" max="7" width="25.140625" style="90" customWidth="1"/>
    <col min="8" max="8" width="13.140625" style="102" customWidth="1"/>
    <col min="9" max="9" width="9.140625" style="90" customWidth="1"/>
    <col min="10" max="10" width="10.421875" style="90" bestFit="1" customWidth="1"/>
    <col min="11" max="16384" width="9.140625" style="90" customWidth="1"/>
  </cols>
  <sheetData>
    <row r="1" spans="1:8" ht="24">
      <c r="A1" s="228" t="s">
        <v>259</v>
      </c>
      <c r="B1" s="228"/>
      <c r="C1" s="228"/>
      <c r="D1" s="228"/>
      <c r="E1" s="228"/>
      <c r="F1" s="228"/>
      <c r="G1" s="228"/>
      <c r="H1" s="228"/>
    </row>
    <row r="2" spans="1:8" ht="24">
      <c r="A2" s="228" t="s">
        <v>291</v>
      </c>
      <c r="B2" s="228"/>
      <c r="C2" s="228"/>
      <c r="D2" s="228"/>
      <c r="E2" s="228"/>
      <c r="F2" s="228"/>
      <c r="G2" s="228"/>
      <c r="H2" s="228"/>
    </row>
    <row r="3" spans="1:8" ht="24">
      <c r="A3" s="228" t="s">
        <v>207</v>
      </c>
      <c r="B3" s="228"/>
      <c r="C3" s="228"/>
      <c r="D3" s="228"/>
      <c r="E3" s="228"/>
      <c r="F3" s="228"/>
      <c r="G3" s="228"/>
      <c r="H3" s="228"/>
    </row>
    <row r="5" spans="1:8" ht="24">
      <c r="A5" s="90" t="s">
        <v>254</v>
      </c>
      <c r="H5" s="183">
        <v>126000</v>
      </c>
    </row>
    <row r="6" spans="1:8" ht="24">
      <c r="A6" s="90" t="s">
        <v>267</v>
      </c>
      <c r="H6" s="183">
        <v>126000</v>
      </c>
    </row>
    <row r="7" spans="1:8" ht="24">
      <c r="A7" s="90" t="s">
        <v>270</v>
      </c>
      <c r="H7" s="183">
        <v>504000</v>
      </c>
    </row>
    <row r="8" spans="1:8" ht="24">
      <c r="A8" s="90" t="s">
        <v>255</v>
      </c>
      <c r="H8" s="183">
        <v>1141500</v>
      </c>
    </row>
    <row r="9" spans="1:8" ht="24">
      <c r="A9" s="90" t="s">
        <v>271</v>
      </c>
      <c r="H9" s="183">
        <v>4089600</v>
      </c>
    </row>
    <row r="10" spans="1:8" ht="24">
      <c r="A10" s="90" t="s">
        <v>264</v>
      </c>
      <c r="H10" s="183">
        <v>130700</v>
      </c>
    </row>
    <row r="11" spans="1:8" ht="24">
      <c r="A11" s="90" t="s">
        <v>268</v>
      </c>
      <c r="H11" s="183">
        <v>261400</v>
      </c>
    </row>
    <row r="12" spans="1:8" ht="24">
      <c r="A12" s="90" t="s">
        <v>273</v>
      </c>
      <c r="H12" s="183">
        <f>20760+10500+34500</f>
        <v>65760</v>
      </c>
    </row>
    <row r="13" spans="3:8" ht="24.75" thickBot="1">
      <c r="C13" s="30" t="s">
        <v>220</v>
      </c>
      <c r="H13" s="219">
        <f>SUM(H5:H12)</f>
        <v>6444960</v>
      </c>
    </row>
    <row r="14" ht="24.75" thickTop="1"/>
  </sheetData>
  <sheetProtection/>
  <mergeCells count="3">
    <mergeCell ref="A1:H1"/>
    <mergeCell ref="A2:H2"/>
    <mergeCell ref="A3:H3"/>
  </mergeCells>
  <printOptions/>
  <pageMargins left="0.65" right="0.2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83"/>
  <sheetViews>
    <sheetView zoomScalePageLayoutView="0" workbookViewId="0" topLeftCell="A6">
      <selection activeCell="B57" sqref="B57"/>
    </sheetView>
  </sheetViews>
  <sheetFormatPr defaultColWidth="9.140625" defaultRowHeight="12.75"/>
  <cols>
    <col min="1" max="1" width="17.421875" style="31" customWidth="1"/>
    <col min="2" max="2" width="19.28125" style="31" customWidth="1"/>
    <col min="3" max="3" width="8.8515625" style="31" customWidth="1"/>
    <col min="4" max="4" width="31.140625" style="31" customWidth="1"/>
    <col min="5" max="5" width="8.28125" style="31" customWidth="1"/>
    <col min="6" max="6" width="18.00390625" style="31" customWidth="1"/>
    <col min="7" max="7" width="10.421875" style="31" bestFit="1" customWidth="1"/>
    <col min="8" max="8" width="14.00390625" style="31" customWidth="1"/>
    <col min="9" max="16384" width="9.140625" style="31" customWidth="1"/>
  </cols>
  <sheetData>
    <row r="2" spans="1:7" ht="26.25">
      <c r="A2" s="250" t="s">
        <v>87</v>
      </c>
      <c r="B2" s="250"/>
      <c r="C2" s="250"/>
      <c r="D2" s="250"/>
      <c r="E2" s="250"/>
      <c r="F2" s="250"/>
      <c r="G2" s="30"/>
    </row>
    <row r="3" spans="1:7" ht="26.25">
      <c r="A3" s="250" t="s">
        <v>101</v>
      </c>
      <c r="B3" s="250"/>
      <c r="C3" s="250"/>
      <c r="D3" s="250"/>
      <c r="E3" s="250"/>
      <c r="F3" s="250"/>
      <c r="G3" s="30"/>
    </row>
    <row r="4" spans="1:7" ht="26.25">
      <c r="A4" s="29"/>
      <c r="B4" s="29"/>
      <c r="C4" s="29"/>
      <c r="D4" s="29"/>
      <c r="E4" s="29" t="s">
        <v>251</v>
      </c>
      <c r="F4" s="32"/>
      <c r="G4" s="30"/>
    </row>
    <row r="5" spans="1:7" ht="26.25">
      <c r="A5" s="226" t="s">
        <v>31</v>
      </c>
      <c r="B5" s="226"/>
      <c r="C5" s="226"/>
      <c r="D5" s="226"/>
      <c r="E5" s="226"/>
      <c r="F5" s="226"/>
      <c r="G5" s="30"/>
    </row>
    <row r="6" spans="1:7" ht="28.5" thickBot="1">
      <c r="A6" s="33"/>
      <c r="B6" s="33"/>
      <c r="C6" s="33"/>
      <c r="D6" s="29" t="s">
        <v>289</v>
      </c>
      <c r="E6" s="29"/>
      <c r="F6" s="34"/>
      <c r="G6" s="30"/>
    </row>
    <row r="7" spans="1:7" ht="24.75" customHeight="1" thickTop="1">
      <c r="A7" s="251" t="s">
        <v>32</v>
      </c>
      <c r="B7" s="252"/>
      <c r="C7" s="253"/>
      <c r="D7" s="254"/>
      <c r="E7" s="41"/>
      <c r="F7" s="40" t="s">
        <v>33</v>
      </c>
      <c r="G7" s="30"/>
    </row>
    <row r="8" spans="1:7" ht="23.25">
      <c r="A8" s="42" t="s">
        <v>34</v>
      </c>
      <c r="B8" s="42" t="s">
        <v>35</v>
      </c>
      <c r="C8" s="248" t="s">
        <v>1</v>
      </c>
      <c r="D8" s="249"/>
      <c r="E8" s="43" t="s">
        <v>36</v>
      </c>
      <c r="F8" s="42" t="s">
        <v>35</v>
      </c>
      <c r="G8" s="30"/>
    </row>
    <row r="9" spans="1:7" ht="24" thickBot="1">
      <c r="A9" s="44" t="s">
        <v>37</v>
      </c>
      <c r="B9" s="44" t="s">
        <v>37</v>
      </c>
      <c r="C9" s="246"/>
      <c r="D9" s="247"/>
      <c r="E9" s="45" t="s">
        <v>38</v>
      </c>
      <c r="F9" s="44" t="s">
        <v>37</v>
      </c>
      <c r="G9" s="30"/>
    </row>
    <row r="10" spans="1:7" ht="24" thickTop="1">
      <c r="A10" s="46"/>
      <c r="B10" s="47">
        <v>23845039.59</v>
      </c>
      <c r="C10" s="48" t="s">
        <v>39</v>
      </c>
      <c r="D10" s="49"/>
      <c r="E10" s="50"/>
      <c r="F10" s="51">
        <v>32957684.53</v>
      </c>
      <c r="G10" s="30"/>
    </row>
    <row r="11" spans="1:7" ht="24">
      <c r="A11" s="52"/>
      <c r="B11" s="51"/>
      <c r="C11" s="53" t="s">
        <v>260</v>
      </c>
      <c r="D11" s="54"/>
      <c r="E11" s="55"/>
      <c r="F11" s="51"/>
      <c r="G11" s="30"/>
    </row>
    <row r="12" spans="1:7" ht="24">
      <c r="A12" s="56">
        <f>40000+27000+3000</f>
        <v>70000</v>
      </c>
      <c r="B12" s="57">
        <v>59722.2</v>
      </c>
      <c r="C12" s="58" t="s">
        <v>40</v>
      </c>
      <c r="D12" s="59"/>
      <c r="E12" s="64" t="s">
        <v>90</v>
      </c>
      <c r="F12" s="57">
        <v>325.65</v>
      </c>
      <c r="G12" s="30"/>
    </row>
    <row r="13" spans="1:8" ht="24">
      <c r="A13" s="56">
        <v>11300</v>
      </c>
      <c r="B13" s="60">
        <v>58980</v>
      </c>
      <c r="C13" s="58" t="s">
        <v>41</v>
      </c>
      <c r="D13" s="59"/>
      <c r="E13" s="64" t="s">
        <v>209</v>
      </c>
      <c r="F13" s="60">
        <v>52363</v>
      </c>
      <c r="G13" s="30"/>
      <c r="H13" s="61"/>
    </row>
    <row r="14" spans="1:7" ht="24">
      <c r="A14" s="56">
        <v>110000</v>
      </c>
      <c r="B14" s="60">
        <v>72061.43</v>
      </c>
      <c r="C14" s="58" t="s">
        <v>42</v>
      </c>
      <c r="D14" s="59"/>
      <c r="E14" s="64" t="s">
        <v>92</v>
      </c>
      <c r="F14" s="60">
        <v>0</v>
      </c>
      <c r="G14" s="30"/>
    </row>
    <row r="15" spans="1:7" ht="24">
      <c r="A15" s="56">
        <v>51000</v>
      </c>
      <c r="B15" s="60">
        <v>102805</v>
      </c>
      <c r="C15" s="58" t="s">
        <v>44</v>
      </c>
      <c r="D15" s="59"/>
      <c r="E15" s="64" t="s">
        <v>94</v>
      </c>
      <c r="F15" s="60">
        <v>53800</v>
      </c>
      <c r="G15" s="30"/>
    </row>
    <row r="16" spans="1:7" ht="24">
      <c r="A16" s="56">
        <f>4060000+2280000+31000+928700+2004000+87000+60000+530000+2000</f>
        <v>9982700</v>
      </c>
      <c r="B16" s="60">
        <v>5971895.29</v>
      </c>
      <c r="C16" s="58" t="s">
        <v>45</v>
      </c>
      <c r="D16" s="59"/>
      <c r="E16" s="196">
        <v>1000</v>
      </c>
      <c r="F16" s="62">
        <v>547304.72</v>
      </c>
      <c r="G16" s="30"/>
    </row>
    <row r="17" spans="1:7" ht="24">
      <c r="A17" s="56">
        <v>5413780</v>
      </c>
      <c r="B17" s="60">
        <v>8526740</v>
      </c>
      <c r="C17" s="58" t="s">
        <v>88</v>
      </c>
      <c r="D17" s="59"/>
      <c r="E17" s="196">
        <v>2000</v>
      </c>
      <c r="F17" s="62">
        <v>0</v>
      </c>
      <c r="G17" s="30"/>
    </row>
    <row r="18" spans="1:7" ht="24.75" thickBot="1">
      <c r="A18" s="65">
        <f>SUM(A12:A17)</f>
        <v>15638780</v>
      </c>
      <c r="B18" s="66">
        <f>SUM(B12:B17)</f>
        <v>14792203.92</v>
      </c>
      <c r="C18" s="67"/>
      <c r="D18" s="67"/>
      <c r="E18" s="52"/>
      <c r="F18" s="66">
        <f>SUM(F12:F17)</f>
        <v>653793.37</v>
      </c>
      <c r="G18" s="30"/>
    </row>
    <row r="19" spans="1:7" ht="24.75" hidden="1" thickTop="1">
      <c r="A19" s="68"/>
      <c r="B19" s="69"/>
      <c r="C19" s="70" t="s">
        <v>207</v>
      </c>
      <c r="D19" s="59"/>
      <c r="E19" s="196">
        <v>3000</v>
      </c>
      <c r="F19" s="57"/>
      <c r="G19" s="30"/>
    </row>
    <row r="20" spans="1:7" ht="24" hidden="1">
      <c r="A20" s="68"/>
      <c r="B20" s="57"/>
      <c r="C20" s="35" t="s">
        <v>201</v>
      </c>
      <c r="D20" s="36"/>
      <c r="E20" s="196">
        <v>704</v>
      </c>
      <c r="F20" s="60"/>
      <c r="G20" s="30"/>
    </row>
    <row r="21" spans="1:7" ht="24" hidden="1">
      <c r="A21" s="68"/>
      <c r="B21" s="57"/>
      <c r="C21" s="35" t="s">
        <v>75</v>
      </c>
      <c r="D21" s="36"/>
      <c r="E21" s="64" t="s">
        <v>8</v>
      </c>
      <c r="F21" s="60"/>
      <c r="G21" s="30"/>
    </row>
    <row r="22" spans="1:7" ht="24.75" thickTop="1">
      <c r="A22" s="68"/>
      <c r="B22" s="57">
        <v>7357.66</v>
      </c>
      <c r="C22" s="70" t="s">
        <v>89</v>
      </c>
      <c r="D22" s="59"/>
      <c r="E22" s="64" t="s">
        <v>210</v>
      </c>
      <c r="F22" s="57">
        <v>268.07</v>
      </c>
      <c r="G22" s="30"/>
    </row>
    <row r="23" spans="1:7" ht="24">
      <c r="A23" s="68"/>
      <c r="B23" s="57">
        <v>471722.92</v>
      </c>
      <c r="C23" s="35" t="s">
        <v>248</v>
      </c>
      <c r="D23" s="36"/>
      <c r="E23" s="64" t="s">
        <v>27</v>
      </c>
      <c r="F23" s="60">
        <v>8581.58</v>
      </c>
      <c r="G23" s="30"/>
    </row>
    <row r="24" spans="1:7" ht="24">
      <c r="A24" s="68"/>
      <c r="B24" s="60">
        <v>6379200</v>
      </c>
      <c r="C24" s="35" t="s">
        <v>207</v>
      </c>
      <c r="D24" s="36"/>
      <c r="E24" s="64">
        <v>3000</v>
      </c>
      <c r="F24" s="60">
        <v>0</v>
      </c>
      <c r="G24" s="30"/>
    </row>
    <row r="25" spans="1:7" ht="24">
      <c r="A25" s="68"/>
      <c r="B25" s="60">
        <v>1634900</v>
      </c>
      <c r="C25" s="35" t="s">
        <v>201</v>
      </c>
      <c r="D25" s="36"/>
      <c r="E25" s="52" t="s">
        <v>6</v>
      </c>
      <c r="F25" s="60">
        <v>0</v>
      </c>
      <c r="G25" s="30"/>
    </row>
    <row r="26" spans="1:7" ht="24">
      <c r="A26" s="68"/>
      <c r="B26" s="60">
        <v>61195</v>
      </c>
      <c r="C26" s="244" t="s">
        <v>29</v>
      </c>
      <c r="D26" s="245"/>
      <c r="E26" s="64" t="s">
        <v>30</v>
      </c>
      <c r="F26" s="60">
        <v>0</v>
      </c>
      <c r="G26" s="30"/>
    </row>
    <row r="27" spans="1:7" ht="24">
      <c r="A27" s="68"/>
      <c r="B27" s="60">
        <v>65760</v>
      </c>
      <c r="C27" s="244" t="s">
        <v>274</v>
      </c>
      <c r="D27" s="245"/>
      <c r="E27" s="64"/>
      <c r="F27" s="60">
        <v>34500</v>
      </c>
      <c r="G27" s="30"/>
    </row>
    <row r="28" spans="1:7" ht="24">
      <c r="A28" s="68"/>
      <c r="B28" s="57"/>
      <c r="C28" s="70"/>
      <c r="D28" s="59"/>
      <c r="E28" s="52"/>
      <c r="F28" s="57"/>
      <c r="G28" s="30"/>
    </row>
    <row r="29" spans="1:7" ht="24">
      <c r="A29" s="68"/>
      <c r="B29" s="57"/>
      <c r="C29" s="70"/>
      <c r="D29" s="59"/>
      <c r="E29" s="52"/>
      <c r="F29" s="57"/>
      <c r="G29" s="30"/>
    </row>
    <row r="30" spans="1:7" ht="24">
      <c r="A30" s="68"/>
      <c r="B30" s="57"/>
      <c r="C30" s="70"/>
      <c r="D30" s="59"/>
      <c r="E30" s="52"/>
      <c r="F30" s="57"/>
      <c r="G30" s="30"/>
    </row>
    <row r="31" spans="1:7" ht="24">
      <c r="A31" s="68"/>
      <c r="B31" s="192">
        <f>SUM(B19:B30)</f>
        <v>8620135.58</v>
      </c>
      <c r="C31" s="72"/>
      <c r="D31" s="73"/>
      <c r="E31" s="52"/>
      <c r="F31" s="192">
        <f>SUM(F19:F30)</f>
        <v>43349.65</v>
      </c>
      <c r="G31" s="30"/>
    </row>
    <row r="32" spans="1:7" ht="22.5" customHeight="1">
      <c r="A32" s="68"/>
      <c r="B32" s="74">
        <f>+B18+B31</f>
        <v>23412339.5</v>
      </c>
      <c r="C32" s="233" t="s">
        <v>46</v>
      </c>
      <c r="D32" s="235"/>
      <c r="E32" s="75"/>
      <c r="F32" s="74">
        <f>+F31+F18</f>
        <v>697143.02</v>
      </c>
      <c r="G32" s="30"/>
    </row>
    <row r="33" spans="1:7" ht="22.5" customHeight="1">
      <c r="A33" s="68"/>
      <c r="B33" s="76"/>
      <c r="C33" s="28"/>
      <c r="D33" s="28"/>
      <c r="E33" s="77"/>
      <c r="F33" s="76"/>
      <c r="G33" s="30"/>
    </row>
    <row r="34" spans="1:7" ht="22.5" customHeight="1">
      <c r="A34" s="68"/>
      <c r="B34" s="76"/>
      <c r="C34" s="28"/>
      <c r="D34" s="28"/>
      <c r="E34" s="77"/>
      <c r="F34" s="76"/>
      <c r="G34" s="30"/>
    </row>
    <row r="35" spans="1:7" ht="22.5" customHeight="1">
      <c r="A35" s="68"/>
      <c r="B35" s="76"/>
      <c r="C35" s="28"/>
      <c r="D35" s="28"/>
      <c r="E35" s="77"/>
      <c r="F35" s="76"/>
      <c r="G35" s="30"/>
    </row>
    <row r="36" spans="1:7" ht="22.5" customHeight="1">
      <c r="A36" s="68"/>
      <c r="B36" s="76"/>
      <c r="C36" s="28"/>
      <c r="D36" s="28"/>
      <c r="E36" s="77"/>
      <c r="F36" s="76"/>
      <c r="G36" s="30"/>
    </row>
    <row r="37" spans="1:7" ht="22.5" customHeight="1">
      <c r="A37" s="68"/>
      <c r="B37" s="76"/>
      <c r="C37" s="28"/>
      <c r="D37" s="28"/>
      <c r="E37" s="77"/>
      <c r="F37" s="76"/>
      <c r="G37" s="30"/>
    </row>
    <row r="38" spans="1:7" s="79" customFormat="1" ht="10.5" customHeight="1">
      <c r="A38" s="68"/>
      <c r="B38" s="68"/>
      <c r="C38" s="28"/>
      <c r="D38" s="28"/>
      <c r="E38" s="77"/>
      <c r="F38" s="68"/>
      <c r="G38" s="78"/>
    </row>
    <row r="39" spans="1:7" s="79" customFormat="1" ht="10.5" customHeight="1">
      <c r="A39" s="68"/>
      <c r="B39" s="68"/>
      <c r="C39" s="28"/>
      <c r="D39" s="28"/>
      <c r="E39" s="77"/>
      <c r="F39" s="68"/>
      <c r="G39" s="78"/>
    </row>
    <row r="40" spans="1:7" s="79" customFormat="1" ht="10.5" customHeight="1">
      <c r="A40" s="68"/>
      <c r="B40" s="68"/>
      <c r="C40" s="28"/>
      <c r="D40" s="28"/>
      <c r="E40" s="77"/>
      <c r="F40" s="68"/>
      <c r="G40" s="78"/>
    </row>
    <row r="41" spans="1:7" s="79" customFormat="1" ht="10.5" customHeight="1">
      <c r="A41" s="68"/>
      <c r="B41" s="68"/>
      <c r="C41" s="28"/>
      <c r="D41" s="28"/>
      <c r="E41" s="77"/>
      <c r="F41" s="68"/>
      <c r="G41" s="78"/>
    </row>
    <row r="42" spans="1:7" s="79" customFormat="1" ht="10.5" customHeight="1">
      <c r="A42" s="68"/>
      <c r="B42" s="68"/>
      <c r="C42" s="28"/>
      <c r="D42" s="28"/>
      <c r="E42" s="77"/>
      <c r="F42" s="68"/>
      <c r="G42" s="78"/>
    </row>
    <row r="43" spans="1:7" s="79" customFormat="1" ht="10.5" customHeight="1">
      <c r="A43" s="68"/>
      <c r="B43" s="68"/>
      <c r="C43" s="28"/>
      <c r="D43" s="28"/>
      <c r="E43" s="77"/>
      <c r="F43" s="68"/>
      <c r="G43" s="78"/>
    </row>
    <row r="44" spans="1:7" s="79" customFormat="1" ht="10.5" customHeight="1">
      <c r="A44" s="68"/>
      <c r="B44" s="68"/>
      <c r="C44" s="28"/>
      <c r="D44" s="28"/>
      <c r="E44" s="77"/>
      <c r="F44" s="68"/>
      <c r="G44" s="78"/>
    </row>
    <row r="45" spans="1:7" ht="22.5" customHeight="1">
      <c r="A45" s="240" t="s">
        <v>32</v>
      </c>
      <c r="B45" s="241"/>
      <c r="C45" s="242"/>
      <c r="D45" s="243"/>
      <c r="E45" s="80"/>
      <c r="F45" s="81" t="s">
        <v>33</v>
      </c>
      <c r="G45" s="30"/>
    </row>
    <row r="46" spans="1:7" ht="22.5" customHeight="1">
      <c r="A46" s="39" t="s">
        <v>34</v>
      </c>
      <c r="B46" s="28" t="s">
        <v>35</v>
      </c>
      <c r="C46" s="233" t="s">
        <v>1</v>
      </c>
      <c r="D46" s="234"/>
      <c r="E46" s="55" t="s">
        <v>36</v>
      </c>
      <c r="F46" s="55" t="s">
        <v>35</v>
      </c>
      <c r="G46" s="30"/>
    </row>
    <row r="47" spans="1:7" ht="21" customHeight="1" thickBot="1">
      <c r="A47" s="37" t="s">
        <v>37</v>
      </c>
      <c r="B47" s="38" t="s">
        <v>37</v>
      </c>
      <c r="C47" s="238"/>
      <c r="D47" s="239"/>
      <c r="E47" s="82" t="s">
        <v>38</v>
      </c>
      <c r="F47" s="82" t="s">
        <v>37</v>
      </c>
      <c r="G47" s="30"/>
    </row>
    <row r="48" spans="1:7" ht="22.5" customHeight="1" thickTop="1">
      <c r="A48" s="46"/>
      <c r="B48" s="46"/>
      <c r="C48" s="83" t="s">
        <v>47</v>
      </c>
      <c r="D48" s="49"/>
      <c r="E48" s="84"/>
      <c r="F48" s="46"/>
      <c r="G48" s="30"/>
    </row>
    <row r="49" spans="1:8" ht="22.5" customHeight="1">
      <c r="A49" s="56">
        <v>2332065</v>
      </c>
      <c r="B49" s="60">
        <v>535134</v>
      </c>
      <c r="C49" s="35" t="s">
        <v>23</v>
      </c>
      <c r="D49" s="36"/>
      <c r="E49" s="71" t="s">
        <v>24</v>
      </c>
      <c r="F49" s="60">
        <v>88325</v>
      </c>
      <c r="G49" s="30"/>
      <c r="H49" s="187"/>
    </row>
    <row r="50" spans="1:8" ht="22.5" customHeight="1">
      <c r="A50" s="56">
        <v>3923890</v>
      </c>
      <c r="B50" s="57">
        <v>2698508.39</v>
      </c>
      <c r="C50" s="35" t="s">
        <v>9</v>
      </c>
      <c r="D50" s="36"/>
      <c r="E50" s="71" t="s">
        <v>90</v>
      </c>
      <c r="F50" s="57">
        <v>340970</v>
      </c>
      <c r="G50" s="30"/>
      <c r="H50" s="90"/>
    </row>
    <row r="51" spans="1:7" ht="22.5" customHeight="1">
      <c r="A51" s="56">
        <v>481640</v>
      </c>
      <c r="B51" s="57">
        <v>306240</v>
      </c>
      <c r="C51" s="35" t="s">
        <v>11</v>
      </c>
      <c r="D51" s="36"/>
      <c r="E51" s="71" t="s">
        <v>91</v>
      </c>
      <c r="F51" s="57">
        <v>38280</v>
      </c>
      <c r="G51" s="30"/>
    </row>
    <row r="52" spans="1:7" ht="22.5" customHeight="1">
      <c r="A52" s="56">
        <f>749800+380900+225200+10000</f>
        <v>1365900</v>
      </c>
      <c r="B52" s="57">
        <v>134173</v>
      </c>
      <c r="C52" s="35" t="s">
        <v>13</v>
      </c>
      <c r="D52" s="36"/>
      <c r="E52" s="71" t="s">
        <v>92</v>
      </c>
      <c r="F52" s="57">
        <v>17403</v>
      </c>
      <c r="G52" s="30"/>
    </row>
    <row r="53" spans="1:7" ht="22.5" customHeight="1">
      <c r="A53" s="56">
        <f>1467000+110000+165000</f>
        <v>1742000</v>
      </c>
      <c r="B53" s="57">
        <v>603628</v>
      </c>
      <c r="C53" s="35" t="s">
        <v>15</v>
      </c>
      <c r="D53" s="36"/>
      <c r="E53" s="71" t="s">
        <v>43</v>
      </c>
      <c r="F53" s="57">
        <v>17947</v>
      </c>
      <c r="G53" s="30"/>
    </row>
    <row r="54" spans="1:7" ht="22.5" customHeight="1">
      <c r="A54" s="56">
        <f>1048400+115000+175000-10000</f>
        <v>1328400</v>
      </c>
      <c r="B54" s="221">
        <v>495189</v>
      </c>
      <c r="C54" s="35" t="s">
        <v>17</v>
      </c>
      <c r="D54" s="36"/>
      <c r="E54" s="71" t="s">
        <v>93</v>
      </c>
      <c r="F54" s="60">
        <v>13000</v>
      </c>
      <c r="G54" s="30"/>
    </row>
    <row r="55" spans="1:7" ht="22.5" customHeight="1">
      <c r="A55" s="56">
        <v>189000</v>
      </c>
      <c r="B55" s="57">
        <v>104902.78</v>
      </c>
      <c r="C55" s="35" t="s">
        <v>19</v>
      </c>
      <c r="D55" s="36"/>
      <c r="E55" s="71" t="s">
        <v>94</v>
      </c>
      <c r="F55" s="57">
        <v>11939.43</v>
      </c>
      <c r="G55" s="30"/>
    </row>
    <row r="56" spans="1:7" ht="22.5" customHeight="1">
      <c r="A56" s="56">
        <v>1196400</v>
      </c>
      <c r="B56" s="60">
        <v>1082089</v>
      </c>
      <c r="C56" s="35" t="s">
        <v>25</v>
      </c>
      <c r="D56" s="36"/>
      <c r="E56" s="71" t="s">
        <v>95</v>
      </c>
      <c r="F56" s="60">
        <v>453089</v>
      </c>
      <c r="G56" s="30"/>
    </row>
    <row r="57" spans="1:7" ht="22.5" customHeight="1">
      <c r="A57" s="56">
        <v>36800</v>
      </c>
      <c r="B57" s="60">
        <v>36500</v>
      </c>
      <c r="C57" s="35" t="s">
        <v>21</v>
      </c>
      <c r="D57" s="36"/>
      <c r="E57" s="71" t="s">
        <v>96</v>
      </c>
      <c r="F57" s="60">
        <v>36500</v>
      </c>
      <c r="G57" s="30"/>
    </row>
    <row r="58" spans="1:7" ht="22.5" customHeight="1">
      <c r="A58" s="56">
        <v>3042100</v>
      </c>
      <c r="B58" s="60">
        <v>0</v>
      </c>
      <c r="C58" s="35" t="s">
        <v>22</v>
      </c>
      <c r="D58" s="36"/>
      <c r="E58" s="71" t="s">
        <v>97</v>
      </c>
      <c r="F58" s="60">
        <v>0</v>
      </c>
      <c r="G58" s="30"/>
    </row>
    <row r="59" spans="1:7" ht="22.5" customHeight="1" thickBot="1">
      <c r="A59" s="85">
        <f>SUM(A49:A58)</f>
        <v>15638195</v>
      </c>
      <c r="B59" s="66">
        <f>SUM(B49:B58)</f>
        <v>5996364.170000001</v>
      </c>
      <c r="C59" s="72"/>
      <c r="D59" s="59"/>
      <c r="E59" s="71"/>
      <c r="F59" s="66">
        <f>SUM(F49:F58)</f>
        <v>1017453.43</v>
      </c>
      <c r="G59" s="185"/>
    </row>
    <row r="60" spans="1:7" ht="22.5" customHeight="1" hidden="1" thickTop="1">
      <c r="A60" s="195"/>
      <c r="B60" s="57">
        <v>0</v>
      </c>
      <c r="C60" s="70" t="s">
        <v>207</v>
      </c>
      <c r="D60" s="59"/>
      <c r="E60" s="71" t="s">
        <v>211</v>
      </c>
      <c r="F60" s="57">
        <v>0</v>
      </c>
      <c r="G60" s="185"/>
    </row>
    <row r="61" spans="1:7" ht="22.5" customHeight="1" hidden="1">
      <c r="A61" s="195"/>
      <c r="B61" s="57">
        <v>0</v>
      </c>
      <c r="C61" s="70" t="s">
        <v>206</v>
      </c>
      <c r="D61" s="59"/>
      <c r="E61" s="71" t="s">
        <v>86</v>
      </c>
      <c r="F61" s="57">
        <v>0</v>
      </c>
      <c r="G61" s="185"/>
    </row>
    <row r="62" spans="1:7" ht="22.5" customHeight="1" thickTop="1">
      <c r="A62" s="76"/>
      <c r="B62" s="60">
        <v>2478384.2</v>
      </c>
      <c r="C62" s="70" t="s">
        <v>80</v>
      </c>
      <c r="D62" s="59"/>
      <c r="E62" s="71" t="s">
        <v>98</v>
      </c>
      <c r="F62" s="60">
        <v>837000</v>
      </c>
      <c r="G62" s="30"/>
    </row>
    <row r="63" spans="1:7" ht="22.5" customHeight="1" hidden="1">
      <c r="A63" s="76"/>
      <c r="B63" s="60"/>
      <c r="C63" s="70" t="s">
        <v>29</v>
      </c>
      <c r="D63" s="59"/>
      <c r="E63" s="71" t="s">
        <v>99</v>
      </c>
      <c r="F63" s="60"/>
      <c r="G63" s="30"/>
    </row>
    <row r="64" spans="1:7" ht="22.5" customHeight="1">
      <c r="A64" s="76"/>
      <c r="B64" s="60">
        <v>835390.47</v>
      </c>
      <c r="C64" s="70" t="s">
        <v>248</v>
      </c>
      <c r="D64" s="59"/>
      <c r="E64" s="71" t="s">
        <v>100</v>
      </c>
      <c r="F64" s="60">
        <v>153096.92</v>
      </c>
      <c r="G64" s="30"/>
    </row>
    <row r="65" spans="1:7" ht="22.5" customHeight="1">
      <c r="A65" s="76"/>
      <c r="B65" s="60">
        <v>1634900</v>
      </c>
      <c r="C65" s="70" t="s">
        <v>201</v>
      </c>
      <c r="D65" s="59"/>
      <c r="E65" s="71" t="s">
        <v>200</v>
      </c>
      <c r="F65" s="60">
        <v>0</v>
      </c>
      <c r="G65" s="30"/>
    </row>
    <row r="66" spans="1:7" ht="22.5" customHeight="1">
      <c r="A66" s="68"/>
      <c r="B66" s="57">
        <v>0</v>
      </c>
      <c r="C66" s="70" t="s">
        <v>75</v>
      </c>
      <c r="D66" s="59"/>
      <c r="E66" s="71" t="s">
        <v>8</v>
      </c>
      <c r="F66" s="57">
        <v>0</v>
      </c>
      <c r="G66" s="30"/>
    </row>
    <row r="67" spans="1:7" ht="22.5" customHeight="1">
      <c r="A67" s="68"/>
      <c r="B67" s="57">
        <v>152173.54</v>
      </c>
      <c r="C67" s="58" t="s">
        <v>29</v>
      </c>
      <c r="D67" s="58"/>
      <c r="E67" s="71" t="s">
        <v>30</v>
      </c>
      <c r="F67" s="57">
        <v>0</v>
      </c>
      <c r="G67" s="30"/>
    </row>
    <row r="68" spans="1:7" ht="22.5" customHeight="1">
      <c r="A68" s="68"/>
      <c r="B68" s="57">
        <v>4517500</v>
      </c>
      <c r="C68" s="58" t="s">
        <v>207</v>
      </c>
      <c r="D68" s="58"/>
      <c r="E68" s="71" t="s">
        <v>253</v>
      </c>
      <c r="F68" s="57">
        <v>557100</v>
      </c>
      <c r="G68" s="30"/>
    </row>
    <row r="69" spans="1:7" ht="22.5" customHeight="1">
      <c r="A69" s="68"/>
      <c r="B69" s="57">
        <v>524729.51</v>
      </c>
      <c r="C69" s="58" t="s">
        <v>208</v>
      </c>
      <c r="D69" s="58"/>
      <c r="E69" s="71"/>
      <c r="F69" s="57">
        <v>0</v>
      </c>
      <c r="G69" s="30"/>
    </row>
    <row r="70" spans="1:7" ht="22.5" customHeight="1">
      <c r="A70" s="68"/>
      <c r="B70" s="57">
        <v>62260</v>
      </c>
      <c r="C70" s="58" t="s">
        <v>280</v>
      </c>
      <c r="D70" s="58"/>
      <c r="E70" s="71"/>
      <c r="F70" s="57">
        <v>34500</v>
      </c>
      <c r="G70" s="30"/>
    </row>
    <row r="71" spans="1:7" ht="22.5" customHeight="1">
      <c r="A71" s="68"/>
      <c r="B71" s="57"/>
      <c r="C71" s="58"/>
      <c r="D71" s="58"/>
      <c r="E71" s="71"/>
      <c r="F71" s="57"/>
      <c r="G71" s="30"/>
    </row>
    <row r="72" spans="1:7" ht="12.75" customHeight="1">
      <c r="A72" s="68"/>
      <c r="B72" s="192"/>
      <c r="C72" s="58"/>
      <c r="D72" s="58"/>
      <c r="E72" s="71"/>
      <c r="F72" s="57"/>
      <c r="G72" s="30"/>
    </row>
    <row r="73" spans="1:8" ht="22.5" customHeight="1">
      <c r="A73" s="68"/>
      <c r="B73" s="190">
        <f>SUM(B60:B72)</f>
        <v>10205337.72</v>
      </c>
      <c r="C73" s="86"/>
      <c r="D73" s="68"/>
      <c r="E73" s="87"/>
      <c r="F73" s="191">
        <f>SUM(F62:F70)</f>
        <v>1581696.92</v>
      </c>
      <c r="G73" s="30"/>
      <c r="H73" s="90"/>
    </row>
    <row r="74" spans="1:7" ht="24.75" customHeight="1" thickBot="1">
      <c r="A74" s="68"/>
      <c r="B74" s="193">
        <f>+B73+B59</f>
        <v>16201701.89</v>
      </c>
      <c r="C74" s="234" t="s">
        <v>48</v>
      </c>
      <c r="D74" s="234"/>
      <c r="E74" s="235"/>
      <c r="F74" s="193">
        <f>F73+F59</f>
        <v>2599150.35</v>
      </c>
      <c r="G74" s="30"/>
    </row>
    <row r="75" spans="1:7" ht="22.5" customHeight="1">
      <c r="A75" s="68"/>
      <c r="B75" s="210">
        <f>B32-B73</f>
        <v>13207001.78</v>
      </c>
      <c r="C75" s="234" t="s">
        <v>49</v>
      </c>
      <c r="D75" s="234"/>
      <c r="E75" s="235"/>
      <c r="F75" s="88"/>
      <c r="G75" s="30"/>
    </row>
    <row r="76" spans="1:7" ht="19.5" customHeight="1">
      <c r="A76" s="68"/>
      <c r="B76" s="51"/>
      <c r="C76" s="234" t="s">
        <v>50</v>
      </c>
      <c r="D76" s="234"/>
      <c r="E76" s="235"/>
      <c r="F76" s="51"/>
      <c r="G76" s="30"/>
    </row>
    <row r="77" spans="1:7" ht="19.5" customHeight="1">
      <c r="A77" s="68"/>
      <c r="B77" s="63">
        <f>B32-B74</f>
        <v>7210637.609999999</v>
      </c>
      <c r="C77" s="234" t="s">
        <v>51</v>
      </c>
      <c r="D77" s="234"/>
      <c r="E77" s="235"/>
      <c r="F77" s="209">
        <f>F32-F74</f>
        <v>-1902007.33</v>
      </c>
      <c r="G77" s="30"/>
    </row>
    <row r="78" spans="1:8" ht="22.5" customHeight="1" thickBot="1">
      <c r="A78" s="86"/>
      <c r="B78" s="89">
        <f>+B77+B10</f>
        <v>31055677.2</v>
      </c>
      <c r="C78" s="233" t="s">
        <v>52</v>
      </c>
      <c r="D78" s="234"/>
      <c r="E78" s="235"/>
      <c r="F78" s="66">
        <f>F77+F10</f>
        <v>31055677.200000003</v>
      </c>
      <c r="G78" s="30"/>
      <c r="H78" s="208"/>
    </row>
    <row r="79" spans="1:7" ht="12.75" customHeight="1" thickTop="1">
      <c r="A79" s="86"/>
      <c r="B79" s="68"/>
      <c r="C79" s="28"/>
      <c r="D79" s="28"/>
      <c r="E79" s="28"/>
      <c r="F79" s="186"/>
      <c r="G79" s="194"/>
    </row>
    <row r="80" spans="1:7" ht="21.75" customHeight="1">
      <c r="A80" s="86"/>
      <c r="B80" s="68"/>
      <c r="C80" s="28"/>
      <c r="D80" s="28"/>
      <c r="E80" s="28"/>
      <c r="F80" s="76"/>
      <c r="G80" s="30"/>
    </row>
    <row r="81" spans="1:7" ht="24.75" customHeight="1">
      <c r="A81" s="236" t="s">
        <v>102</v>
      </c>
      <c r="B81" s="236"/>
      <c r="C81" s="236"/>
      <c r="D81" s="236"/>
      <c r="E81" s="236"/>
      <c r="F81" s="236"/>
      <c r="G81" s="90"/>
    </row>
    <row r="82" spans="1:7" ht="24.75" customHeight="1">
      <c r="A82" s="236" t="s">
        <v>103</v>
      </c>
      <c r="B82" s="236"/>
      <c r="C82" s="236"/>
      <c r="D82" s="236"/>
      <c r="E82" s="236"/>
      <c r="F82" s="236"/>
      <c r="G82" s="90"/>
    </row>
    <row r="83" spans="1:6" ht="24.75" customHeight="1">
      <c r="A83" s="236" t="s">
        <v>104</v>
      </c>
      <c r="B83" s="237"/>
      <c r="C83" s="237"/>
      <c r="D83" s="237"/>
      <c r="E83" s="237"/>
      <c r="F83" s="237"/>
    </row>
    <row r="84" s="79" customFormat="1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</sheetData>
  <sheetProtection/>
  <mergeCells count="22">
    <mergeCell ref="C9:D9"/>
    <mergeCell ref="C8:D8"/>
    <mergeCell ref="A2:F2"/>
    <mergeCell ref="A3:F3"/>
    <mergeCell ref="A5:F5"/>
    <mergeCell ref="A7:B7"/>
    <mergeCell ref="C7:D7"/>
    <mergeCell ref="C47:D47"/>
    <mergeCell ref="A45:B45"/>
    <mergeCell ref="C45:D45"/>
    <mergeCell ref="C46:D46"/>
    <mergeCell ref="C26:D26"/>
    <mergeCell ref="C27:D27"/>
    <mergeCell ref="C32:D32"/>
    <mergeCell ref="C78:E78"/>
    <mergeCell ref="A81:F81"/>
    <mergeCell ref="A82:F82"/>
    <mergeCell ref="A83:F83"/>
    <mergeCell ref="C74:E74"/>
    <mergeCell ref="C75:E75"/>
    <mergeCell ref="C76:E76"/>
    <mergeCell ref="C77:E77"/>
  </mergeCells>
  <printOptions/>
  <pageMargins left="0.66" right="0.14" top="0.48" bottom="0.17" header="0.26" footer="0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F33" sqref="F33"/>
    </sheetView>
  </sheetViews>
  <sheetFormatPr defaultColWidth="9.140625" defaultRowHeight="12.75"/>
  <cols>
    <col min="1" max="7" width="9.140625" style="90" customWidth="1"/>
    <col min="8" max="8" width="16.57421875" style="102" customWidth="1"/>
    <col min="9" max="9" width="9.140625" style="90" customWidth="1"/>
    <col min="10" max="10" width="10.421875" style="90" bestFit="1" customWidth="1"/>
    <col min="11" max="16384" width="9.140625" style="90" customWidth="1"/>
  </cols>
  <sheetData>
    <row r="1" spans="1:8" ht="24">
      <c r="A1" s="228" t="s">
        <v>110</v>
      </c>
      <c r="B1" s="228"/>
      <c r="C1" s="228"/>
      <c r="D1" s="228"/>
      <c r="E1" s="228"/>
      <c r="F1" s="228"/>
      <c r="G1" s="228"/>
      <c r="H1" s="228"/>
    </row>
    <row r="2" spans="1:8" ht="24">
      <c r="A2" s="228" t="s">
        <v>293</v>
      </c>
      <c r="B2" s="228"/>
      <c r="C2" s="228"/>
      <c r="D2" s="228"/>
      <c r="E2" s="228"/>
      <c r="F2" s="228"/>
      <c r="G2" s="228"/>
      <c r="H2" s="228"/>
    </row>
    <row r="3" spans="1:8" ht="24">
      <c r="A3" s="228" t="s">
        <v>250</v>
      </c>
      <c r="B3" s="228"/>
      <c r="C3" s="228"/>
      <c r="D3" s="228"/>
      <c r="E3" s="228"/>
      <c r="F3" s="228"/>
      <c r="G3" s="228"/>
      <c r="H3" s="228"/>
    </row>
    <row r="5" ht="24" hidden="1">
      <c r="A5" s="90" t="s">
        <v>112</v>
      </c>
    </row>
    <row r="6" spans="1:8" ht="24">
      <c r="A6" s="90" t="s">
        <v>111</v>
      </c>
      <c r="H6" s="102">
        <v>325.65</v>
      </c>
    </row>
    <row r="7" ht="24" hidden="1">
      <c r="A7" s="90" t="s">
        <v>113</v>
      </c>
    </row>
    <row r="8" spans="1:8" ht="24">
      <c r="A8" s="90" t="s">
        <v>114</v>
      </c>
      <c r="H8" s="102">
        <v>185453.78</v>
      </c>
    </row>
    <row r="9" ht="24" hidden="1">
      <c r="A9" s="90" t="s">
        <v>115</v>
      </c>
    </row>
    <row r="10" ht="24" hidden="1">
      <c r="A10" s="90" t="s">
        <v>116</v>
      </c>
    </row>
    <row r="11" spans="1:8" ht="24">
      <c r="A11" s="90" t="s">
        <v>117</v>
      </c>
      <c r="H11" s="102">
        <v>107831.07</v>
      </c>
    </row>
    <row r="12" spans="1:8" ht="24">
      <c r="A12" s="90" t="s">
        <v>118</v>
      </c>
      <c r="H12" s="102">
        <v>195754.63</v>
      </c>
    </row>
    <row r="13" spans="1:8" ht="24">
      <c r="A13" s="90" t="s">
        <v>119</v>
      </c>
      <c r="H13" s="102">
        <v>24935.24</v>
      </c>
    </row>
    <row r="14" ht="24" hidden="1">
      <c r="A14" s="90" t="s">
        <v>120</v>
      </c>
    </row>
    <row r="15" spans="1:8" ht="24">
      <c r="A15" s="90" t="s">
        <v>121</v>
      </c>
      <c r="H15" s="102">
        <v>33330</v>
      </c>
    </row>
    <row r="16" spans="1:8" ht="24.75" customHeight="1">
      <c r="A16" s="90" t="s">
        <v>122</v>
      </c>
      <c r="H16" s="102">
        <v>18</v>
      </c>
    </row>
    <row r="17" ht="24" hidden="1">
      <c r="A17" s="90" t="s">
        <v>134</v>
      </c>
    </row>
    <row r="18" ht="24" hidden="1">
      <c r="A18" s="90" t="s">
        <v>263</v>
      </c>
    </row>
    <row r="19" ht="24" hidden="1">
      <c r="A19" s="90" t="s">
        <v>212</v>
      </c>
    </row>
    <row r="20" spans="1:8" ht="24">
      <c r="A20" s="90" t="s">
        <v>123</v>
      </c>
      <c r="H20" s="102">
        <v>20</v>
      </c>
    </row>
    <row r="21" ht="24" hidden="1">
      <c r="A21" s="90" t="s">
        <v>181</v>
      </c>
    </row>
    <row r="22" spans="1:8" ht="24">
      <c r="A22" s="90" t="s">
        <v>256</v>
      </c>
      <c r="H22" s="102">
        <v>53600</v>
      </c>
    </row>
    <row r="23" spans="1:8" ht="24">
      <c r="A23" s="90" t="s">
        <v>126</v>
      </c>
      <c r="H23" s="102">
        <v>52325</v>
      </c>
    </row>
    <row r="24" ht="24" hidden="1">
      <c r="A24" s="90" t="s">
        <v>166</v>
      </c>
    </row>
    <row r="25" spans="1:8" ht="24">
      <c r="A25" s="90" t="s">
        <v>124</v>
      </c>
      <c r="H25" s="102">
        <v>200</v>
      </c>
    </row>
    <row r="26" ht="24" hidden="1">
      <c r="A26" s="90" t="s">
        <v>88</v>
      </c>
    </row>
    <row r="27" spans="3:8" ht="24.75" thickBot="1">
      <c r="C27" s="30" t="s">
        <v>125</v>
      </c>
      <c r="H27" s="125">
        <f>SUM(H5:H26)</f>
        <v>653793.37</v>
      </c>
    </row>
    <row r="28" s="93" customFormat="1" ht="24.75" thickTop="1">
      <c r="H28" s="145"/>
    </row>
    <row r="29" s="93" customFormat="1" ht="24">
      <c r="H29" s="145"/>
    </row>
  </sheetData>
  <sheetProtection/>
  <mergeCells count="3">
    <mergeCell ref="A1:H1"/>
    <mergeCell ref="A2:H2"/>
    <mergeCell ref="A3:H3"/>
  </mergeCells>
  <printOptions/>
  <pageMargins left="1.28" right="0.75" top="1" bottom="1" header="0.5" footer="0.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5"/>
  <sheetViews>
    <sheetView tabSelected="1" view="pageBreakPreview" zoomScaleSheetLayoutView="100" zoomScalePageLayoutView="0" workbookViewId="0" topLeftCell="A7">
      <selection activeCell="E8" sqref="E8"/>
    </sheetView>
  </sheetViews>
  <sheetFormatPr defaultColWidth="9.140625" defaultRowHeight="12.75"/>
  <cols>
    <col min="1" max="1" width="3.28125" style="90" customWidth="1"/>
    <col min="2" max="2" width="23.421875" style="90" customWidth="1"/>
    <col min="3" max="3" width="22.140625" style="90" customWidth="1"/>
    <col min="4" max="4" width="22.00390625" style="90" customWidth="1"/>
    <col min="5" max="5" width="20.421875" style="90" customWidth="1"/>
    <col min="6" max="6" width="10.00390625" style="90" customWidth="1"/>
    <col min="7" max="7" width="9.8515625" style="90" customWidth="1"/>
    <col min="8" max="8" width="18.8515625" style="90" customWidth="1"/>
    <col min="9" max="10" width="9.140625" style="90" customWidth="1"/>
    <col min="11" max="11" width="17.00390625" style="90" customWidth="1"/>
    <col min="12" max="16384" width="9.140625" style="90" customWidth="1"/>
  </cols>
  <sheetData>
    <row r="1" spans="1:7" ht="26.25" customHeight="1">
      <c r="A1" s="105"/>
      <c r="B1" s="150" t="s">
        <v>76</v>
      </c>
      <c r="C1" s="107"/>
      <c r="D1" s="95" t="s">
        <v>127</v>
      </c>
      <c r="E1" s="106"/>
      <c r="F1" s="151"/>
      <c r="G1" s="122"/>
    </row>
    <row r="2" spans="1:7" ht="25.5" customHeight="1">
      <c r="A2" s="108"/>
      <c r="B2" s="78"/>
      <c r="C2" s="109"/>
      <c r="D2" s="153" t="s">
        <v>128</v>
      </c>
      <c r="E2" s="93"/>
      <c r="F2" s="123"/>
      <c r="G2" s="122"/>
    </row>
    <row r="3" spans="1:7" ht="19.5" customHeight="1">
      <c r="A3" s="110"/>
      <c r="B3" s="261" t="s">
        <v>62</v>
      </c>
      <c r="C3" s="262"/>
      <c r="D3" s="124"/>
      <c r="E3" s="111"/>
      <c r="F3" s="120"/>
      <c r="G3" s="122"/>
    </row>
    <row r="4" spans="1:6" ht="30" customHeight="1">
      <c r="A4" s="108"/>
      <c r="B4" s="263" t="s">
        <v>284</v>
      </c>
      <c r="C4" s="263"/>
      <c r="D4" s="263"/>
      <c r="E4" s="141">
        <v>30246755.76</v>
      </c>
      <c r="F4" s="152" t="s">
        <v>37</v>
      </c>
    </row>
    <row r="5" spans="1:6" ht="25.5" customHeight="1">
      <c r="A5" s="108"/>
      <c r="B5" s="146" t="s">
        <v>129</v>
      </c>
      <c r="C5" s="93"/>
      <c r="D5" s="109"/>
      <c r="E5" s="93"/>
      <c r="F5" s="109"/>
    </row>
    <row r="6" spans="1:6" ht="24" customHeight="1">
      <c r="A6" s="108"/>
      <c r="B6" s="127" t="s">
        <v>63</v>
      </c>
      <c r="C6" s="127" t="s">
        <v>64</v>
      </c>
      <c r="D6" s="128" t="s">
        <v>65</v>
      </c>
      <c r="E6" s="93"/>
      <c r="F6" s="109"/>
    </row>
    <row r="7" spans="1:6" ht="27.75" customHeight="1">
      <c r="A7" s="108"/>
      <c r="B7" s="129">
        <v>239386</v>
      </c>
      <c r="C7" s="129">
        <v>239386</v>
      </c>
      <c r="D7" s="130">
        <v>581804.72</v>
      </c>
      <c r="E7" s="141">
        <v>581804.72</v>
      </c>
      <c r="F7" s="152" t="s">
        <v>37</v>
      </c>
    </row>
    <row r="8" spans="1:6" ht="19.5" customHeight="1">
      <c r="A8" s="108"/>
      <c r="B8" s="129"/>
      <c r="C8" s="129"/>
      <c r="D8" s="136"/>
      <c r="E8" s="143"/>
      <c r="F8" s="152"/>
    </row>
    <row r="9" spans="1:6" ht="24" customHeight="1">
      <c r="A9" s="108"/>
      <c r="B9" s="147" t="s">
        <v>130</v>
      </c>
      <c r="C9" s="133"/>
      <c r="D9" s="109"/>
      <c r="E9" s="93"/>
      <c r="F9" s="109"/>
    </row>
    <row r="10" spans="1:6" ht="24.75" customHeight="1">
      <c r="A10" s="108"/>
      <c r="B10" s="127" t="s">
        <v>66</v>
      </c>
      <c r="C10" s="127" t="s">
        <v>67</v>
      </c>
      <c r="D10" s="128" t="s">
        <v>65</v>
      </c>
      <c r="E10" s="93"/>
      <c r="F10" s="109"/>
    </row>
    <row r="11" spans="1:6" ht="24.75" customHeight="1">
      <c r="A11" s="108"/>
      <c r="B11" s="133" t="s">
        <v>322</v>
      </c>
      <c r="C11" s="133">
        <v>7358869</v>
      </c>
      <c r="D11" s="225">
        <v>3600</v>
      </c>
      <c r="E11" s="154">
        <f>D11</f>
        <v>3600</v>
      </c>
      <c r="F11" s="152" t="s">
        <v>37</v>
      </c>
    </row>
    <row r="12" spans="1:6" ht="19.5" customHeight="1">
      <c r="A12" s="108"/>
      <c r="B12" s="129">
        <v>239383</v>
      </c>
      <c r="C12" s="135">
        <v>4354505</v>
      </c>
      <c r="D12" s="220">
        <v>41850</v>
      </c>
      <c r="E12" s="154">
        <f>D12</f>
        <v>41850</v>
      </c>
      <c r="F12" s="152" t="s">
        <v>37</v>
      </c>
    </row>
    <row r="13" spans="1:6" ht="19.5" customHeight="1">
      <c r="A13" s="108"/>
      <c r="B13" s="129">
        <v>239383</v>
      </c>
      <c r="C13" s="135">
        <v>4354506</v>
      </c>
      <c r="D13" s="220">
        <v>2300</v>
      </c>
      <c r="E13" s="154">
        <f>D13</f>
        <v>2300</v>
      </c>
      <c r="F13" s="152" t="s">
        <v>37</v>
      </c>
    </row>
    <row r="14" spans="1:6" ht="19.5" customHeight="1">
      <c r="A14" s="108"/>
      <c r="B14" s="129">
        <v>239383</v>
      </c>
      <c r="C14" s="135">
        <v>4354507</v>
      </c>
      <c r="D14" s="220">
        <v>24500</v>
      </c>
      <c r="E14" s="154">
        <f>D14</f>
        <v>24500</v>
      </c>
      <c r="F14" s="152" t="s">
        <v>37</v>
      </c>
    </row>
    <row r="15" spans="1:6" ht="19.5" customHeight="1" thickBot="1">
      <c r="A15" s="108"/>
      <c r="B15" s="129"/>
      <c r="C15" s="134"/>
      <c r="D15" s="220"/>
      <c r="E15" s="224">
        <f>SUM(E11:E14)</f>
        <v>72250</v>
      </c>
      <c r="F15" s="152" t="s">
        <v>37</v>
      </c>
    </row>
    <row r="16" spans="1:6" ht="19.5" customHeight="1" thickTop="1">
      <c r="A16" s="108"/>
      <c r="B16" s="129"/>
      <c r="C16" s="134"/>
      <c r="D16" s="220"/>
      <c r="E16" s="154"/>
      <c r="F16" s="152"/>
    </row>
    <row r="17" spans="1:6" ht="19.5" customHeight="1">
      <c r="A17" s="108"/>
      <c r="B17" s="134"/>
      <c r="C17" s="134"/>
      <c r="D17" s="130"/>
      <c r="E17" s="141"/>
      <c r="F17" s="152"/>
    </row>
    <row r="18" spans="1:6" ht="19.5" customHeight="1">
      <c r="A18" s="108"/>
      <c r="B18" s="134"/>
      <c r="C18" s="134"/>
      <c r="D18" s="130"/>
      <c r="E18" s="141"/>
      <c r="F18" s="152"/>
    </row>
    <row r="19" spans="1:6" ht="19.5" customHeight="1">
      <c r="A19" s="108"/>
      <c r="B19" s="134"/>
      <c r="C19" s="134"/>
      <c r="D19" s="130"/>
      <c r="E19" s="141"/>
      <c r="F19" s="152"/>
    </row>
    <row r="20" spans="1:6" ht="19.5" customHeight="1">
      <c r="A20" s="108"/>
      <c r="B20" s="134"/>
      <c r="C20" s="134"/>
      <c r="D20" s="130"/>
      <c r="E20" s="141"/>
      <c r="F20" s="152"/>
    </row>
    <row r="21" spans="1:6" ht="19.5" customHeight="1">
      <c r="A21" s="108"/>
      <c r="B21" s="134"/>
      <c r="C21" s="134"/>
      <c r="D21" s="136"/>
      <c r="E21" s="131"/>
      <c r="F21" s="152"/>
    </row>
    <row r="22" spans="1:6" ht="19.5" customHeight="1">
      <c r="A22" s="108"/>
      <c r="B22" s="134"/>
      <c r="C22" s="134"/>
      <c r="D22" s="136"/>
      <c r="E22" s="131"/>
      <c r="F22" s="152"/>
    </row>
    <row r="23" spans="1:6" ht="19.5" customHeight="1">
      <c r="A23" s="108"/>
      <c r="B23" s="134"/>
      <c r="C23" s="134"/>
      <c r="D23" s="136"/>
      <c r="E23" s="131"/>
      <c r="F23" s="152"/>
    </row>
    <row r="24" spans="1:6" ht="19.5" customHeight="1">
      <c r="A24" s="108"/>
      <c r="B24" s="134"/>
      <c r="C24" s="134"/>
      <c r="D24" s="136"/>
      <c r="E24" s="131"/>
      <c r="F24" s="152"/>
    </row>
    <row r="25" spans="1:6" ht="23.25" customHeight="1">
      <c r="A25" s="108"/>
      <c r="B25" s="146" t="s">
        <v>131</v>
      </c>
      <c r="C25" s="93"/>
      <c r="D25" s="138"/>
      <c r="E25" s="142"/>
      <c r="F25" s="152"/>
    </row>
    <row r="26" spans="1:6" ht="23.25" customHeight="1">
      <c r="A26" s="108"/>
      <c r="B26" s="146" t="s">
        <v>68</v>
      </c>
      <c r="C26" s="93"/>
      <c r="D26" s="138"/>
      <c r="E26" s="148"/>
      <c r="F26" s="109"/>
    </row>
    <row r="27" spans="1:6" ht="19.5" customHeight="1">
      <c r="A27" s="108"/>
      <c r="B27" s="93" t="s">
        <v>321</v>
      </c>
      <c r="C27" s="93"/>
      <c r="D27" s="138"/>
      <c r="E27" s="189">
        <v>10000</v>
      </c>
      <c r="F27" s="152" t="s">
        <v>37</v>
      </c>
    </row>
    <row r="28" spans="1:6" ht="19.5" customHeight="1">
      <c r="A28" s="108"/>
      <c r="B28" s="134"/>
      <c r="C28" s="134"/>
      <c r="D28" s="139"/>
      <c r="E28" s="140"/>
      <c r="F28" s="152"/>
    </row>
    <row r="29" spans="1:6" ht="22.5" customHeight="1">
      <c r="A29" s="110"/>
      <c r="B29" s="259" t="s">
        <v>285</v>
      </c>
      <c r="C29" s="259"/>
      <c r="D29" s="260"/>
      <c r="E29" s="141">
        <v>30746310.48</v>
      </c>
      <c r="F29" s="152" t="s">
        <v>37</v>
      </c>
    </row>
    <row r="30" spans="1:6" ht="19.5" customHeight="1">
      <c r="A30" s="264" t="s">
        <v>56</v>
      </c>
      <c r="B30" s="265"/>
      <c r="C30" s="266"/>
      <c r="D30" s="149" t="s">
        <v>69</v>
      </c>
      <c r="E30" s="106"/>
      <c r="F30" s="107"/>
    </row>
    <row r="31" spans="1:6" ht="24" customHeight="1">
      <c r="A31" s="255" t="s">
        <v>286</v>
      </c>
      <c r="B31" s="256"/>
      <c r="C31" s="257"/>
      <c r="D31" s="255" t="s">
        <v>287</v>
      </c>
      <c r="E31" s="256"/>
      <c r="F31" s="257"/>
    </row>
    <row r="32" spans="1:6" ht="22.5" customHeight="1">
      <c r="A32" s="121"/>
      <c r="B32" s="122" t="s">
        <v>132</v>
      </c>
      <c r="C32" s="123"/>
      <c r="D32" s="121" t="s">
        <v>323</v>
      </c>
      <c r="E32" s="122"/>
      <c r="F32" s="123"/>
    </row>
    <row r="33" spans="1:6" ht="25.5" customHeight="1">
      <c r="A33" s="258" t="s">
        <v>227</v>
      </c>
      <c r="B33" s="259"/>
      <c r="C33" s="260"/>
      <c r="D33" s="258" t="s">
        <v>133</v>
      </c>
      <c r="E33" s="259"/>
      <c r="F33" s="260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spans="1:6" ht="19.5" customHeight="1">
      <c r="A44" s="93"/>
      <c r="B44" s="93"/>
      <c r="C44" s="93"/>
      <c r="D44" s="93"/>
      <c r="E44" s="93"/>
      <c r="F44" s="93"/>
    </row>
    <row r="45" spans="1:7" ht="19.5" customHeight="1">
      <c r="A45" s="93"/>
      <c r="B45" s="78"/>
      <c r="C45" s="93"/>
      <c r="D45" s="122"/>
      <c r="E45" s="93"/>
      <c r="F45" s="122"/>
      <c r="G45" s="122"/>
    </row>
    <row r="46" spans="1:7" ht="19.5" customHeight="1">
      <c r="A46" s="93"/>
      <c r="B46" s="78"/>
      <c r="C46" s="93"/>
      <c r="D46" s="122"/>
      <c r="E46" s="93"/>
      <c r="F46" s="122"/>
      <c r="G46" s="122"/>
    </row>
    <row r="47" spans="1:7" ht="19.5" customHeight="1">
      <c r="A47" s="93"/>
      <c r="B47" s="267"/>
      <c r="C47" s="267"/>
      <c r="D47" s="122"/>
      <c r="E47" s="93"/>
      <c r="F47" s="122"/>
      <c r="G47" s="122"/>
    </row>
    <row r="48" spans="1:6" ht="19.5" customHeight="1">
      <c r="A48" s="93"/>
      <c r="B48" s="256"/>
      <c r="C48" s="256"/>
      <c r="D48" s="256"/>
      <c r="E48" s="143"/>
      <c r="F48" s="133"/>
    </row>
    <row r="49" spans="1:6" ht="19.5" customHeight="1">
      <c r="A49" s="93"/>
      <c r="B49" s="126"/>
      <c r="C49" s="93"/>
      <c r="D49" s="93"/>
      <c r="E49" s="93"/>
      <c r="F49" s="93"/>
    </row>
    <row r="50" spans="1:6" ht="19.5" customHeight="1">
      <c r="A50" s="93"/>
      <c r="B50" s="127"/>
      <c r="C50" s="127"/>
      <c r="D50" s="127"/>
      <c r="E50" s="93"/>
      <c r="F50" s="93"/>
    </row>
    <row r="51" spans="1:6" ht="19.5" customHeight="1">
      <c r="A51" s="93"/>
      <c r="B51" s="129"/>
      <c r="C51" s="129"/>
      <c r="D51" s="130"/>
      <c r="E51" s="130"/>
      <c r="F51" s="133"/>
    </row>
    <row r="52" spans="1:6" ht="19.5" customHeight="1">
      <c r="A52" s="93"/>
      <c r="B52" s="132"/>
      <c r="C52" s="133"/>
      <c r="D52" s="93"/>
      <c r="E52" s="93"/>
      <c r="F52" s="93"/>
    </row>
    <row r="53" spans="1:6" ht="19.5" customHeight="1">
      <c r="A53" s="93"/>
      <c r="B53" s="127"/>
      <c r="C53" s="127"/>
      <c r="D53" s="127"/>
      <c r="E53" s="93"/>
      <c r="F53" s="93"/>
    </row>
    <row r="54" spans="1:6" ht="19.5" customHeight="1">
      <c r="A54" s="93"/>
      <c r="B54" s="134"/>
      <c r="C54" s="135"/>
      <c r="D54" s="130"/>
      <c r="E54" s="130"/>
      <c r="F54" s="133"/>
    </row>
    <row r="55" spans="1:6" ht="19.5" customHeight="1">
      <c r="A55" s="93"/>
      <c r="B55" s="134"/>
      <c r="C55" s="134"/>
      <c r="D55" s="130"/>
      <c r="E55" s="130"/>
      <c r="F55" s="133"/>
    </row>
    <row r="56" spans="1:6" ht="19.5" customHeight="1">
      <c r="A56" s="93"/>
      <c r="B56" s="134"/>
      <c r="C56" s="135"/>
      <c r="D56" s="130"/>
      <c r="E56" s="130"/>
      <c r="F56" s="133"/>
    </row>
    <row r="57" spans="1:6" ht="19.5" customHeight="1">
      <c r="A57" s="93"/>
      <c r="B57" s="134"/>
      <c r="C57" s="134"/>
      <c r="D57" s="130"/>
      <c r="E57" s="130"/>
      <c r="F57" s="133"/>
    </row>
    <row r="58" spans="1:6" ht="19.5" customHeight="1">
      <c r="A58" s="93"/>
      <c r="B58" s="134"/>
      <c r="C58" s="137"/>
      <c r="D58" s="130"/>
      <c r="E58" s="130"/>
      <c r="F58" s="133"/>
    </row>
    <row r="59" spans="1:6" ht="19.5" customHeight="1">
      <c r="A59" s="93"/>
      <c r="B59" s="134"/>
      <c r="C59" s="134"/>
      <c r="D59" s="130"/>
      <c r="E59" s="130"/>
      <c r="F59" s="133"/>
    </row>
    <row r="60" spans="1:6" ht="19.5" customHeight="1">
      <c r="A60" s="93"/>
      <c r="B60" s="134"/>
      <c r="C60" s="134"/>
      <c r="D60" s="130"/>
      <c r="E60" s="130"/>
      <c r="F60" s="133"/>
    </row>
    <row r="61" spans="1:6" ht="19.5" customHeight="1">
      <c r="A61" s="93"/>
      <c r="B61" s="134"/>
      <c r="C61" s="134"/>
      <c r="D61" s="130"/>
      <c r="E61" s="130"/>
      <c r="F61" s="133"/>
    </row>
    <row r="62" spans="1:6" ht="19.5" customHeight="1">
      <c r="A62" s="93"/>
      <c r="B62" s="134"/>
      <c r="C62" s="134"/>
      <c r="D62" s="130"/>
      <c r="E62" s="130"/>
      <c r="F62" s="133"/>
    </row>
    <row r="63" spans="1:6" ht="19.5" customHeight="1">
      <c r="A63" s="93"/>
      <c r="B63" s="134"/>
      <c r="C63" s="134"/>
      <c r="D63" s="130"/>
      <c r="E63" s="130"/>
      <c r="F63" s="133"/>
    </row>
    <row r="64" spans="1:6" ht="19.5" customHeight="1">
      <c r="A64" s="93"/>
      <c r="B64" s="134"/>
      <c r="C64" s="134"/>
      <c r="D64" s="130"/>
      <c r="E64" s="130"/>
      <c r="F64" s="133"/>
    </row>
    <row r="65" spans="1:6" ht="19.5" customHeight="1">
      <c r="A65" s="93"/>
      <c r="B65" s="134"/>
      <c r="C65" s="134"/>
      <c r="D65" s="130"/>
      <c r="E65" s="130"/>
      <c r="F65" s="133"/>
    </row>
    <row r="66" spans="1:6" ht="19.5" customHeight="1">
      <c r="A66" s="93"/>
      <c r="B66" s="134"/>
      <c r="C66" s="134"/>
      <c r="D66" s="130"/>
      <c r="E66" s="130"/>
      <c r="F66" s="133"/>
    </row>
    <row r="67" spans="1:6" ht="19.5" customHeight="1">
      <c r="A67" s="93"/>
      <c r="B67" s="134"/>
      <c r="C67" s="134"/>
      <c r="D67" s="130"/>
      <c r="E67" s="130"/>
      <c r="F67" s="133"/>
    </row>
    <row r="68" spans="1:6" ht="19.5" customHeight="1">
      <c r="A68" s="93"/>
      <c r="B68" s="126"/>
      <c r="C68" s="93"/>
      <c r="D68" s="144"/>
      <c r="E68" s="93"/>
      <c r="F68" s="133"/>
    </row>
    <row r="69" spans="1:6" ht="19.5" customHeight="1">
      <c r="A69" s="93"/>
      <c r="B69" s="126"/>
      <c r="C69" s="93"/>
      <c r="D69" s="144"/>
      <c r="E69" s="93"/>
      <c r="F69" s="93"/>
    </row>
    <row r="70" spans="1:6" ht="19.5" customHeight="1">
      <c r="A70" s="93"/>
      <c r="B70" s="93"/>
      <c r="C70" s="93"/>
      <c r="D70" s="144"/>
      <c r="E70" s="145"/>
      <c r="F70" s="133"/>
    </row>
    <row r="71" spans="1:6" ht="19.5" customHeight="1">
      <c r="A71" s="93"/>
      <c r="B71" s="126"/>
      <c r="C71" s="93"/>
      <c r="D71" s="144"/>
      <c r="E71" s="93"/>
      <c r="F71" s="93"/>
    </row>
    <row r="72" spans="1:6" ht="19.5" customHeight="1">
      <c r="A72" s="93"/>
      <c r="B72" s="134"/>
      <c r="C72" s="134"/>
      <c r="D72" s="134"/>
      <c r="E72" s="134"/>
      <c r="F72" s="133"/>
    </row>
    <row r="73" spans="1:6" ht="19.5" customHeight="1">
      <c r="A73" s="93"/>
      <c r="B73" s="256"/>
      <c r="C73" s="256"/>
      <c r="D73" s="256"/>
      <c r="E73" s="143"/>
      <c r="F73" s="133"/>
    </row>
    <row r="74" spans="1:6" ht="19.5" customHeight="1">
      <c r="A74" s="256"/>
      <c r="B74" s="256"/>
      <c r="C74" s="256"/>
      <c r="D74" s="93"/>
      <c r="E74" s="93"/>
      <c r="F74" s="93"/>
    </row>
    <row r="75" spans="1:6" ht="19.5" customHeight="1">
      <c r="A75" s="256"/>
      <c r="B75" s="256"/>
      <c r="C75" s="256"/>
      <c r="D75" s="256"/>
      <c r="E75" s="256"/>
      <c r="F75" s="256"/>
    </row>
    <row r="76" spans="1:6" ht="19.5" customHeight="1">
      <c r="A76" s="256"/>
      <c r="B76" s="256"/>
      <c r="C76" s="256"/>
      <c r="D76" s="256"/>
      <c r="E76" s="256"/>
      <c r="F76" s="256"/>
    </row>
    <row r="77" spans="1:6" ht="24">
      <c r="A77" s="93"/>
      <c r="B77" s="93"/>
      <c r="C77" s="93"/>
      <c r="D77" s="93"/>
      <c r="E77" s="93"/>
      <c r="F77" s="93"/>
    </row>
    <row r="78" spans="1:6" ht="24">
      <c r="A78" s="93"/>
      <c r="B78" s="93"/>
      <c r="C78" s="93"/>
      <c r="D78" s="93"/>
      <c r="E78" s="93"/>
      <c r="F78" s="93"/>
    </row>
    <row r="79" spans="1:6" ht="24">
      <c r="A79" s="93"/>
      <c r="B79" s="93"/>
      <c r="C79" s="93"/>
      <c r="D79" s="93"/>
      <c r="E79" s="93"/>
      <c r="F79" s="93"/>
    </row>
    <row r="80" spans="1:6" ht="24">
      <c r="A80" s="93"/>
      <c r="B80" s="93"/>
      <c r="C80" s="93"/>
      <c r="D80" s="93"/>
      <c r="E80" s="93"/>
      <c r="F80" s="93"/>
    </row>
    <row r="81" spans="1:6" ht="24">
      <c r="A81" s="93"/>
      <c r="B81" s="93"/>
      <c r="C81" s="93"/>
      <c r="D81" s="93"/>
      <c r="E81" s="93"/>
      <c r="F81" s="93"/>
    </row>
    <row r="82" spans="1:6" ht="24">
      <c r="A82" s="93"/>
      <c r="B82" s="93"/>
      <c r="C82" s="93"/>
      <c r="D82" s="93"/>
      <c r="E82" s="93"/>
      <c r="F82" s="93"/>
    </row>
    <row r="83" spans="1:6" ht="24">
      <c r="A83" s="93"/>
      <c r="B83" s="93"/>
      <c r="C83" s="93"/>
      <c r="D83" s="93"/>
      <c r="E83" s="93"/>
      <c r="F83" s="93"/>
    </row>
    <row r="84" spans="1:6" ht="24">
      <c r="A84" s="93"/>
      <c r="B84" s="93"/>
      <c r="C84" s="93"/>
      <c r="D84" s="93"/>
      <c r="E84" s="93"/>
      <c r="F84" s="93"/>
    </row>
    <row r="85" spans="1:6" ht="24">
      <c r="A85" s="93"/>
      <c r="B85" s="93"/>
      <c r="C85" s="93"/>
      <c r="D85" s="93"/>
      <c r="E85" s="93"/>
      <c r="F85" s="93"/>
    </row>
  </sheetData>
  <sheetProtection/>
  <mergeCells count="16">
    <mergeCell ref="A76:C76"/>
    <mergeCell ref="D76:F76"/>
    <mergeCell ref="B47:C47"/>
    <mergeCell ref="B48:D48"/>
    <mergeCell ref="B73:D73"/>
    <mergeCell ref="D75:F75"/>
    <mergeCell ref="A74:C74"/>
    <mergeCell ref="A75:C75"/>
    <mergeCell ref="A31:C31"/>
    <mergeCell ref="D31:F31"/>
    <mergeCell ref="A33:C33"/>
    <mergeCell ref="D33:F33"/>
    <mergeCell ref="B3:C3"/>
    <mergeCell ref="B4:D4"/>
    <mergeCell ref="B29:D29"/>
    <mergeCell ref="A30:C30"/>
  </mergeCells>
  <printOptions/>
  <pageMargins left="0.85" right="0.12" top="0.66" bottom="0.1" header="0.07" footer="0.1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4"/>
  <sheetViews>
    <sheetView zoomScalePageLayoutView="0" workbookViewId="0" topLeftCell="A145">
      <selection activeCell="A151" sqref="A151:E151"/>
    </sheetView>
  </sheetViews>
  <sheetFormatPr defaultColWidth="9.140625" defaultRowHeight="23.25" customHeight="1"/>
  <cols>
    <col min="1" max="1" width="29.7109375" style="0" customWidth="1"/>
    <col min="2" max="2" width="22.28125" style="0" customWidth="1"/>
    <col min="3" max="3" width="10.421875" style="0" customWidth="1"/>
    <col min="4" max="4" width="16.28125" style="170" customWidth="1"/>
    <col min="5" max="5" width="15.140625" style="170" customWidth="1"/>
    <col min="7" max="7" width="11.28125" style="0" bestFit="1" customWidth="1"/>
  </cols>
  <sheetData>
    <row r="1" spans="1:5" ht="23.25" customHeight="1">
      <c r="A1" s="279" t="s">
        <v>76</v>
      </c>
      <c r="B1" s="279"/>
      <c r="C1" s="279"/>
      <c r="D1" s="279"/>
      <c r="E1" s="279"/>
    </row>
    <row r="2" spans="1:5" ht="23.25" customHeight="1">
      <c r="A2" s="19" t="s">
        <v>71</v>
      </c>
      <c r="B2" s="19"/>
      <c r="C2" s="19"/>
      <c r="D2" s="155"/>
      <c r="E2" s="182" t="s">
        <v>252</v>
      </c>
    </row>
    <row r="3" spans="1:5" ht="23.25" customHeight="1">
      <c r="A3" s="280" t="s">
        <v>167</v>
      </c>
      <c r="B3" s="280"/>
      <c r="C3" s="280"/>
      <c r="D3" s="280"/>
      <c r="E3" s="171" t="s">
        <v>309</v>
      </c>
    </row>
    <row r="4" spans="1:5" ht="23.25" customHeight="1">
      <c r="A4" s="11" t="s">
        <v>135</v>
      </c>
      <c r="B4" s="11"/>
      <c r="C4" s="12"/>
      <c r="D4" s="156"/>
      <c r="E4" s="156"/>
    </row>
    <row r="5" spans="1:5" ht="23.25" customHeight="1">
      <c r="A5" s="281" t="s">
        <v>1</v>
      </c>
      <c r="B5" s="282"/>
      <c r="C5" s="10" t="s">
        <v>2</v>
      </c>
      <c r="D5" s="157"/>
      <c r="E5" s="180" t="s">
        <v>4</v>
      </c>
    </row>
    <row r="6" spans="1:5" ht="23.25" customHeight="1">
      <c r="A6" s="283"/>
      <c r="B6" s="284"/>
      <c r="C6" s="13"/>
      <c r="D6" s="167"/>
      <c r="E6" s="177"/>
    </row>
    <row r="7" spans="1:5" ht="23.25" customHeight="1">
      <c r="A7" s="268" t="s">
        <v>307</v>
      </c>
      <c r="B7" s="270"/>
      <c r="C7" s="7" t="s">
        <v>59</v>
      </c>
      <c r="D7" s="158">
        <v>100000</v>
      </c>
      <c r="E7" s="177"/>
    </row>
    <row r="8" spans="1:5" ht="23.25" customHeight="1">
      <c r="A8" s="268" t="s">
        <v>308</v>
      </c>
      <c r="B8" s="270"/>
      <c r="C8" s="7" t="s">
        <v>59</v>
      </c>
      <c r="D8" s="168"/>
      <c r="E8" s="177">
        <v>100000</v>
      </c>
    </row>
    <row r="9" spans="1:5" ht="23.25" customHeight="1">
      <c r="A9" s="198"/>
      <c r="B9" s="6"/>
      <c r="C9" s="7"/>
      <c r="D9" s="161"/>
      <c r="E9" s="177"/>
    </row>
    <row r="10" spans="1:5" ht="23.25" customHeight="1">
      <c r="A10" s="198"/>
      <c r="B10" s="6"/>
      <c r="C10" s="7"/>
      <c r="D10" s="161"/>
      <c r="E10" s="177"/>
    </row>
    <row r="11" spans="1:5" ht="23.25" customHeight="1">
      <c r="A11" s="198"/>
      <c r="B11" s="6"/>
      <c r="C11" s="7"/>
      <c r="D11" s="161"/>
      <c r="E11" s="177"/>
    </row>
    <row r="12" spans="1:5" ht="23.25" customHeight="1">
      <c r="A12" s="198"/>
      <c r="B12" s="6"/>
      <c r="C12" s="7"/>
      <c r="D12" s="161"/>
      <c r="E12" s="177"/>
    </row>
    <row r="13" spans="1:5" ht="23.25" customHeight="1">
      <c r="A13" s="198"/>
      <c r="B13" s="6"/>
      <c r="C13" s="7"/>
      <c r="D13" s="161"/>
      <c r="E13" s="177"/>
    </row>
    <row r="14" spans="1:5" ht="23.25" customHeight="1">
      <c r="A14" s="198"/>
      <c r="B14" s="6"/>
      <c r="C14" s="7"/>
      <c r="D14" s="161"/>
      <c r="E14" s="177"/>
    </row>
    <row r="15" spans="1:5" ht="23.25" customHeight="1">
      <c r="A15" s="198"/>
      <c r="B15" s="6"/>
      <c r="C15" s="7"/>
      <c r="D15" s="161"/>
      <c r="E15" s="177"/>
    </row>
    <row r="16" spans="1:5" ht="23.25" customHeight="1">
      <c r="A16" s="198"/>
      <c r="B16" s="6"/>
      <c r="C16" s="7"/>
      <c r="D16" s="161"/>
      <c r="E16" s="177"/>
    </row>
    <row r="17" spans="1:5" ht="23.25" customHeight="1">
      <c r="A17" s="199"/>
      <c r="B17" s="1"/>
      <c r="C17" s="26"/>
      <c r="D17" s="161"/>
      <c r="E17" s="177"/>
    </row>
    <row r="18" spans="1:5" ht="23.25" customHeight="1">
      <c r="A18" s="199"/>
      <c r="B18" s="1"/>
      <c r="C18" s="26"/>
      <c r="D18" s="161"/>
      <c r="E18" s="177"/>
    </row>
    <row r="19" spans="1:5" ht="23.25" customHeight="1">
      <c r="A19" s="199"/>
      <c r="B19" s="1"/>
      <c r="C19" s="26"/>
      <c r="D19" s="161"/>
      <c r="E19" s="177"/>
    </row>
    <row r="20" spans="1:5" ht="23.25" customHeight="1">
      <c r="A20" s="200"/>
      <c r="B20" s="16"/>
      <c r="C20" s="17"/>
      <c r="D20" s="163">
        <f>SUM(D7:D19)</f>
        <v>100000</v>
      </c>
      <c r="E20" s="179">
        <f>SUM(E8)</f>
        <v>100000</v>
      </c>
    </row>
    <row r="21" spans="1:5" ht="23.25" customHeight="1">
      <c r="A21" s="285" t="s">
        <v>70</v>
      </c>
      <c r="B21" s="286"/>
      <c r="C21" s="286"/>
      <c r="D21" s="286"/>
      <c r="E21" s="287"/>
    </row>
    <row r="22" spans="1:5" ht="23.25" customHeight="1">
      <c r="A22" s="268" t="s">
        <v>310</v>
      </c>
      <c r="B22" s="269"/>
      <c r="C22" s="269"/>
      <c r="D22" s="269"/>
      <c r="E22" s="270"/>
    </row>
    <row r="23" spans="1:5" ht="23.25" customHeight="1">
      <c r="A23" s="271"/>
      <c r="B23" s="272"/>
      <c r="C23" s="272"/>
      <c r="D23" s="272"/>
      <c r="E23" s="273"/>
    </row>
    <row r="24" spans="1:5" ht="23.25" customHeight="1">
      <c r="A24" s="197" t="s">
        <v>56</v>
      </c>
      <c r="B24" s="274" t="s">
        <v>57</v>
      </c>
      <c r="C24" s="275"/>
      <c r="D24" s="274" t="s">
        <v>58</v>
      </c>
      <c r="E24" s="276"/>
    </row>
    <row r="25" spans="1:5" ht="23.25" customHeight="1">
      <c r="A25" s="14"/>
      <c r="B25" s="14"/>
      <c r="C25" s="4"/>
      <c r="D25" s="169"/>
      <c r="E25" s="159"/>
    </row>
    <row r="26" spans="1:5" ht="23.25" customHeight="1">
      <c r="A26" s="201" t="s">
        <v>138</v>
      </c>
      <c r="B26" s="271" t="s">
        <v>139</v>
      </c>
      <c r="C26" s="273"/>
      <c r="D26" s="277" t="s">
        <v>138</v>
      </c>
      <c r="E26" s="278"/>
    </row>
    <row r="33" spans="1:5" ht="23.25" customHeight="1">
      <c r="A33" s="279" t="s">
        <v>76</v>
      </c>
      <c r="B33" s="279"/>
      <c r="C33" s="279"/>
      <c r="D33" s="279"/>
      <c r="E33" s="279"/>
    </row>
    <row r="34" spans="1:5" ht="23.25" customHeight="1">
      <c r="A34" s="19" t="s">
        <v>71</v>
      </c>
      <c r="B34" s="19"/>
      <c r="C34" s="19"/>
      <c r="D34" s="155"/>
      <c r="E34" s="182" t="s">
        <v>252</v>
      </c>
    </row>
    <row r="35" spans="1:5" ht="23.25" customHeight="1">
      <c r="A35" s="280" t="s">
        <v>167</v>
      </c>
      <c r="B35" s="280"/>
      <c r="C35" s="280"/>
      <c r="D35" s="280"/>
      <c r="E35" s="171" t="s">
        <v>311</v>
      </c>
    </row>
    <row r="36" spans="1:5" ht="23.25" customHeight="1">
      <c r="A36" s="11" t="s">
        <v>135</v>
      </c>
      <c r="B36" s="11"/>
      <c r="C36" s="12"/>
      <c r="D36" s="156"/>
      <c r="E36" s="156"/>
    </row>
    <row r="37" spans="1:5" ht="23.25" customHeight="1">
      <c r="A37" s="281" t="s">
        <v>1</v>
      </c>
      <c r="B37" s="282"/>
      <c r="C37" s="10" t="s">
        <v>2</v>
      </c>
      <c r="D37" s="157"/>
      <c r="E37" s="180" t="s">
        <v>4</v>
      </c>
    </row>
    <row r="38" spans="1:5" ht="23.25" customHeight="1">
      <c r="A38" s="283"/>
      <c r="B38" s="284"/>
      <c r="C38" s="13"/>
      <c r="D38" s="167"/>
      <c r="E38" s="177"/>
    </row>
    <row r="39" spans="1:5" ht="23.25" customHeight="1">
      <c r="A39" s="268" t="s">
        <v>313</v>
      </c>
      <c r="B39" s="270"/>
      <c r="C39" s="7" t="s">
        <v>304</v>
      </c>
      <c r="D39" s="158">
        <v>52325</v>
      </c>
      <c r="E39" s="177"/>
    </row>
    <row r="40" spans="1:5" ht="23.25" customHeight="1">
      <c r="A40" s="199" t="s">
        <v>314</v>
      </c>
      <c r="B40" s="1"/>
      <c r="C40" s="7" t="s">
        <v>26</v>
      </c>
      <c r="D40" s="168"/>
      <c r="E40" s="177">
        <v>52325</v>
      </c>
    </row>
    <row r="41" spans="1:5" ht="23.25" customHeight="1">
      <c r="A41" s="198"/>
      <c r="B41" s="6"/>
      <c r="C41" s="7"/>
      <c r="D41" s="161"/>
      <c r="E41" s="177"/>
    </row>
    <row r="42" spans="1:5" ht="23.25" customHeight="1">
      <c r="A42" s="198"/>
      <c r="B42" s="6"/>
      <c r="C42" s="7"/>
      <c r="D42" s="161"/>
      <c r="E42" s="177"/>
    </row>
    <row r="43" spans="1:5" ht="23.25" customHeight="1">
      <c r="A43" s="198"/>
      <c r="B43" s="6"/>
      <c r="C43" s="7"/>
      <c r="D43" s="161"/>
      <c r="E43" s="177"/>
    </row>
    <row r="44" spans="1:5" ht="23.25" customHeight="1">
      <c r="A44" s="198"/>
      <c r="B44" s="6"/>
      <c r="C44" s="7"/>
      <c r="D44" s="161"/>
      <c r="E44" s="177"/>
    </row>
    <row r="45" spans="1:5" ht="23.25" customHeight="1">
      <c r="A45" s="198"/>
      <c r="B45" s="6"/>
      <c r="C45" s="7"/>
      <c r="D45" s="161"/>
      <c r="E45" s="177"/>
    </row>
    <row r="46" spans="1:5" ht="23.25" customHeight="1">
      <c r="A46" s="198"/>
      <c r="B46" s="6"/>
      <c r="C46" s="7"/>
      <c r="D46" s="161"/>
      <c r="E46" s="177"/>
    </row>
    <row r="47" spans="1:5" ht="23.25" customHeight="1">
      <c r="A47" s="198"/>
      <c r="B47" s="6"/>
      <c r="C47" s="7"/>
      <c r="D47" s="161"/>
      <c r="E47" s="177"/>
    </row>
    <row r="48" spans="1:5" ht="23.25" customHeight="1">
      <c r="A48" s="198"/>
      <c r="B48" s="6"/>
      <c r="C48" s="7"/>
      <c r="D48" s="161"/>
      <c r="E48" s="177"/>
    </row>
    <row r="49" spans="1:5" ht="23.25" customHeight="1">
      <c r="A49" s="199"/>
      <c r="B49" s="1"/>
      <c r="C49" s="26"/>
      <c r="D49" s="161"/>
      <c r="E49" s="177"/>
    </row>
    <row r="50" spans="1:5" ht="23.25" customHeight="1">
      <c r="A50" s="199"/>
      <c r="B50" s="1"/>
      <c r="C50" s="26"/>
      <c r="D50" s="161"/>
      <c r="E50" s="177"/>
    </row>
    <row r="51" spans="1:5" ht="23.25" customHeight="1">
      <c r="A51" s="199"/>
      <c r="B51" s="1"/>
      <c r="C51" s="26"/>
      <c r="D51" s="161"/>
      <c r="E51" s="177"/>
    </row>
    <row r="52" spans="1:5" ht="23.25" customHeight="1">
      <c r="A52" s="200"/>
      <c r="B52" s="16"/>
      <c r="C52" s="17"/>
      <c r="D52" s="163">
        <f>SUM(D39:D51)</f>
        <v>52325</v>
      </c>
      <c r="E52" s="179">
        <f>SUM(E40)</f>
        <v>52325</v>
      </c>
    </row>
    <row r="53" spans="1:5" ht="23.25" customHeight="1">
      <c r="A53" s="285" t="s">
        <v>70</v>
      </c>
      <c r="B53" s="286"/>
      <c r="C53" s="286"/>
      <c r="D53" s="286"/>
      <c r="E53" s="287"/>
    </row>
    <row r="54" spans="1:5" ht="23.25" customHeight="1">
      <c r="A54" s="268" t="s">
        <v>262</v>
      </c>
      <c r="B54" s="269"/>
      <c r="C54" s="269"/>
      <c r="D54" s="269"/>
      <c r="E54" s="270"/>
    </row>
    <row r="55" spans="1:5" ht="23.25" customHeight="1">
      <c r="A55" s="271"/>
      <c r="B55" s="272"/>
      <c r="C55" s="272"/>
      <c r="D55" s="272"/>
      <c r="E55" s="273"/>
    </row>
    <row r="56" spans="1:5" ht="23.25" customHeight="1">
      <c r="A56" s="197" t="s">
        <v>56</v>
      </c>
      <c r="B56" s="274" t="s">
        <v>57</v>
      </c>
      <c r="C56" s="275"/>
      <c r="D56" s="274" t="s">
        <v>58</v>
      </c>
      <c r="E56" s="276"/>
    </row>
    <row r="57" spans="1:5" ht="23.25" customHeight="1">
      <c r="A57" s="14"/>
      <c r="B57" s="14"/>
      <c r="C57" s="4"/>
      <c r="D57" s="169"/>
      <c r="E57" s="159"/>
    </row>
    <row r="58" spans="1:5" ht="23.25" customHeight="1">
      <c r="A58" s="201" t="s">
        <v>138</v>
      </c>
      <c r="B58" s="271" t="s">
        <v>139</v>
      </c>
      <c r="C58" s="273"/>
      <c r="D58" s="277" t="s">
        <v>138</v>
      </c>
      <c r="E58" s="278"/>
    </row>
    <row r="65" spans="1:5" ht="23.25" customHeight="1">
      <c r="A65" s="279" t="s">
        <v>76</v>
      </c>
      <c r="B65" s="279"/>
      <c r="C65" s="279"/>
      <c r="D65" s="279"/>
      <c r="E65" s="279"/>
    </row>
    <row r="66" spans="1:5" ht="23.25" customHeight="1">
      <c r="A66" s="19" t="s">
        <v>71</v>
      </c>
      <c r="B66" s="19"/>
      <c r="C66" s="19"/>
      <c r="D66" s="155"/>
      <c r="E66" s="182" t="s">
        <v>252</v>
      </c>
    </row>
    <row r="67" spans="1:5" ht="23.25" customHeight="1">
      <c r="A67" s="280" t="s">
        <v>167</v>
      </c>
      <c r="B67" s="280"/>
      <c r="C67" s="280"/>
      <c r="D67" s="280"/>
      <c r="E67" s="171" t="s">
        <v>312</v>
      </c>
    </row>
    <row r="68" spans="1:5" ht="23.25" customHeight="1">
      <c r="A68" s="11" t="s">
        <v>135</v>
      </c>
      <c r="B68" s="11"/>
      <c r="C68" s="12"/>
      <c r="D68" s="156"/>
      <c r="E68" s="156"/>
    </row>
    <row r="69" spans="1:5" ht="23.25" customHeight="1">
      <c r="A69" s="281" t="s">
        <v>1</v>
      </c>
      <c r="B69" s="282"/>
      <c r="C69" s="10" t="s">
        <v>2</v>
      </c>
      <c r="D69" s="157"/>
      <c r="E69" s="180" t="s">
        <v>4</v>
      </c>
    </row>
    <row r="70" spans="1:5" ht="23.25" customHeight="1">
      <c r="A70" s="283"/>
      <c r="B70" s="284"/>
      <c r="C70" s="13"/>
      <c r="D70" s="167"/>
      <c r="E70" s="177"/>
    </row>
    <row r="71" spans="1:5" ht="23.25" customHeight="1">
      <c r="A71" s="268" t="s">
        <v>277</v>
      </c>
      <c r="B71" s="270"/>
      <c r="C71" s="7" t="s">
        <v>59</v>
      </c>
      <c r="D71" s="158">
        <v>581804.72</v>
      </c>
      <c r="E71" s="177"/>
    </row>
    <row r="72" spans="1:5" ht="23.25" customHeight="1">
      <c r="A72" s="199" t="s">
        <v>261</v>
      </c>
      <c r="B72" s="1"/>
      <c r="C72" s="7" t="s">
        <v>7</v>
      </c>
      <c r="D72" s="168"/>
      <c r="E72" s="177">
        <v>581804.72</v>
      </c>
    </row>
    <row r="73" spans="1:5" ht="23.25" customHeight="1">
      <c r="A73" s="198"/>
      <c r="B73" s="6"/>
      <c r="C73" s="7"/>
      <c r="D73" s="161"/>
      <c r="E73" s="177"/>
    </row>
    <row r="74" spans="1:5" ht="23.25" customHeight="1">
      <c r="A74" s="198"/>
      <c r="B74" s="6"/>
      <c r="C74" s="7"/>
      <c r="D74" s="161"/>
      <c r="E74" s="177"/>
    </row>
    <row r="75" spans="1:5" ht="23.25" customHeight="1">
      <c r="A75" s="198"/>
      <c r="B75" s="6"/>
      <c r="C75" s="7"/>
      <c r="D75" s="161"/>
      <c r="E75" s="177"/>
    </row>
    <row r="76" spans="1:5" ht="23.25" customHeight="1">
      <c r="A76" s="198"/>
      <c r="B76" s="6"/>
      <c r="C76" s="7"/>
      <c r="D76" s="161"/>
      <c r="E76" s="177"/>
    </row>
    <row r="77" spans="1:5" ht="23.25" customHeight="1">
      <c r="A77" s="198"/>
      <c r="B77" s="6"/>
      <c r="C77" s="7"/>
      <c r="D77" s="161"/>
      <c r="E77" s="177"/>
    </row>
    <row r="78" spans="1:5" ht="23.25" customHeight="1">
      <c r="A78" s="198"/>
      <c r="B78" s="6"/>
      <c r="C78" s="7"/>
      <c r="D78" s="161"/>
      <c r="E78" s="177"/>
    </row>
    <row r="79" spans="1:5" ht="23.25" customHeight="1">
      <c r="A79" s="198"/>
      <c r="B79" s="6"/>
      <c r="C79" s="7"/>
      <c r="D79" s="161"/>
      <c r="E79" s="177"/>
    </row>
    <row r="80" spans="1:5" ht="23.25" customHeight="1">
      <c r="A80" s="198"/>
      <c r="B80" s="6"/>
      <c r="C80" s="7"/>
      <c r="D80" s="161"/>
      <c r="E80" s="177"/>
    </row>
    <row r="81" spans="1:5" ht="23.25" customHeight="1">
      <c r="A81" s="199"/>
      <c r="B81" s="1"/>
      <c r="C81" s="26"/>
      <c r="D81" s="161"/>
      <c r="E81" s="177"/>
    </row>
    <row r="82" spans="1:5" ht="23.25" customHeight="1">
      <c r="A82" s="199"/>
      <c r="B82" s="1"/>
      <c r="C82" s="26"/>
      <c r="D82" s="161"/>
      <c r="E82" s="177"/>
    </row>
    <row r="83" spans="1:5" ht="23.25" customHeight="1">
      <c r="A83" s="199"/>
      <c r="B83" s="1"/>
      <c r="C83" s="26"/>
      <c r="D83" s="161"/>
      <c r="E83" s="177"/>
    </row>
    <row r="84" spans="1:5" ht="23.25" customHeight="1">
      <c r="A84" s="200"/>
      <c r="B84" s="16"/>
      <c r="C84" s="17"/>
      <c r="D84" s="163">
        <f>SUM(D71:D83)</f>
        <v>581804.72</v>
      </c>
      <c r="E84" s="179">
        <f>SUM(E72)</f>
        <v>581804.72</v>
      </c>
    </row>
    <row r="85" spans="1:5" ht="23.25" customHeight="1">
      <c r="A85" s="285" t="s">
        <v>70</v>
      </c>
      <c r="B85" s="286"/>
      <c r="C85" s="286"/>
      <c r="D85" s="286"/>
      <c r="E85" s="287"/>
    </row>
    <row r="86" spans="1:5" ht="23.25" customHeight="1">
      <c r="A86" s="268" t="s">
        <v>278</v>
      </c>
      <c r="B86" s="269"/>
      <c r="C86" s="269"/>
      <c r="D86" s="269"/>
      <c r="E86" s="270"/>
    </row>
    <row r="87" spans="1:5" ht="23.25" customHeight="1">
      <c r="A87" s="271"/>
      <c r="B87" s="272"/>
      <c r="C87" s="272"/>
      <c r="D87" s="272"/>
      <c r="E87" s="273"/>
    </row>
    <row r="88" spans="1:5" ht="23.25" customHeight="1">
      <c r="A88" s="197" t="s">
        <v>56</v>
      </c>
      <c r="B88" s="274" t="s">
        <v>57</v>
      </c>
      <c r="C88" s="275"/>
      <c r="D88" s="274" t="s">
        <v>58</v>
      </c>
      <c r="E88" s="276"/>
    </row>
    <row r="89" spans="1:5" ht="23.25" customHeight="1">
      <c r="A89" s="14"/>
      <c r="B89" s="14"/>
      <c r="C89" s="4"/>
      <c r="D89" s="169"/>
      <c r="E89" s="159"/>
    </row>
    <row r="90" spans="1:5" ht="23.25" customHeight="1">
      <c r="A90" s="201" t="s">
        <v>138</v>
      </c>
      <c r="B90" s="271" t="s">
        <v>139</v>
      </c>
      <c r="C90" s="273"/>
      <c r="D90" s="277" t="s">
        <v>138</v>
      </c>
      <c r="E90" s="278"/>
    </row>
    <row r="97" spans="1:5" ht="23.25" customHeight="1">
      <c r="A97" s="279" t="s">
        <v>76</v>
      </c>
      <c r="B97" s="279"/>
      <c r="C97" s="279"/>
      <c r="D97" s="279"/>
      <c r="E97" s="279"/>
    </row>
    <row r="98" spans="1:5" ht="23.25" customHeight="1">
      <c r="A98" s="19" t="s">
        <v>71</v>
      </c>
      <c r="B98" s="19"/>
      <c r="C98" s="19"/>
      <c r="D98" s="155"/>
      <c r="E98" s="182" t="s">
        <v>252</v>
      </c>
    </row>
    <row r="99" spans="1:5" ht="23.25" customHeight="1">
      <c r="A99" s="280" t="s">
        <v>167</v>
      </c>
      <c r="B99" s="280"/>
      <c r="C99" s="280"/>
      <c r="D99" s="280"/>
      <c r="E99" s="171" t="s">
        <v>295</v>
      </c>
    </row>
    <row r="100" spans="1:5" ht="23.25" customHeight="1">
      <c r="A100" s="11" t="s">
        <v>135</v>
      </c>
      <c r="B100" s="11"/>
      <c r="C100" s="12"/>
      <c r="D100" s="156"/>
      <c r="E100" s="156"/>
    </row>
    <row r="101" spans="1:5" ht="23.25" customHeight="1">
      <c r="A101" s="281" t="s">
        <v>1</v>
      </c>
      <c r="B101" s="282"/>
      <c r="C101" s="10" t="s">
        <v>2</v>
      </c>
      <c r="D101" s="157"/>
      <c r="E101" s="180" t="s">
        <v>4</v>
      </c>
    </row>
    <row r="102" spans="1:5" ht="23.25" customHeight="1">
      <c r="A102" s="283"/>
      <c r="B102" s="284"/>
      <c r="C102" s="13"/>
      <c r="D102" s="167"/>
      <c r="E102" s="177"/>
    </row>
    <row r="103" spans="1:5" ht="23.25" customHeight="1">
      <c r="A103" s="268" t="s">
        <v>315</v>
      </c>
      <c r="B103" s="270"/>
      <c r="C103" s="7" t="s">
        <v>24</v>
      </c>
      <c r="D103" s="158">
        <v>74025</v>
      </c>
      <c r="E103" s="177"/>
    </row>
    <row r="104" spans="1:5" ht="23.25" customHeight="1">
      <c r="A104" s="199" t="s">
        <v>316</v>
      </c>
      <c r="B104" s="1"/>
      <c r="C104" s="7" t="s">
        <v>8</v>
      </c>
      <c r="D104" s="168"/>
      <c r="E104" s="177">
        <v>74025</v>
      </c>
    </row>
    <row r="105" spans="1:5" ht="23.25" customHeight="1">
      <c r="A105" s="198"/>
      <c r="B105" s="6"/>
      <c r="C105" s="7"/>
      <c r="D105" s="161"/>
      <c r="E105" s="177"/>
    </row>
    <row r="106" spans="1:5" ht="23.25" customHeight="1">
      <c r="A106" s="198"/>
      <c r="B106" s="6"/>
      <c r="C106" s="7"/>
      <c r="D106" s="161"/>
      <c r="E106" s="177"/>
    </row>
    <row r="107" spans="1:5" ht="23.25" customHeight="1">
      <c r="A107" s="198"/>
      <c r="B107" s="6"/>
      <c r="C107" s="7"/>
      <c r="D107" s="161"/>
      <c r="E107" s="177"/>
    </row>
    <row r="108" spans="1:5" ht="23.25" customHeight="1">
      <c r="A108" s="198"/>
      <c r="B108" s="6"/>
      <c r="C108" s="7"/>
      <c r="D108" s="161"/>
      <c r="E108" s="177"/>
    </row>
    <row r="109" spans="1:5" ht="23.25" customHeight="1">
      <c r="A109" s="198"/>
      <c r="B109" s="6"/>
      <c r="C109" s="7"/>
      <c r="D109" s="161"/>
      <c r="E109" s="177"/>
    </row>
    <row r="110" spans="1:5" ht="23.25" customHeight="1">
      <c r="A110" s="198"/>
      <c r="B110" s="6"/>
      <c r="C110" s="7"/>
      <c r="D110" s="161"/>
      <c r="E110" s="177"/>
    </row>
    <row r="111" spans="1:5" ht="23.25" customHeight="1">
      <c r="A111" s="198"/>
      <c r="B111" s="6"/>
      <c r="C111" s="7"/>
      <c r="D111" s="161"/>
      <c r="E111" s="177"/>
    </row>
    <row r="112" spans="1:5" ht="23.25" customHeight="1">
      <c r="A112" s="198"/>
      <c r="B112" s="6"/>
      <c r="C112" s="7"/>
      <c r="D112" s="161"/>
      <c r="E112" s="177"/>
    </row>
    <row r="113" spans="1:5" ht="23.25" customHeight="1">
      <c r="A113" s="199"/>
      <c r="B113" s="1"/>
      <c r="C113" s="26"/>
      <c r="D113" s="161"/>
      <c r="E113" s="177"/>
    </row>
    <row r="114" spans="1:5" ht="23.25" customHeight="1">
      <c r="A114" s="199"/>
      <c r="B114" s="1"/>
      <c r="C114" s="26"/>
      <c r="D114" s="161"/>
      <c r="E114" s="177"/>
    </row>
    <row r="115" spans="1:5" ht="23.25" customHeight="1">
      <c r="A115" s="199"/>
      <c r="B115" s="1"/>
      <c r="C115" s="26"/>
      <c r="D115" s="161"/>
      <c r="E115" s="177"/>
    </row>
    <row r="116" spans="1:5" ht="23.25" customHeight="1">
      <c r="A116" s="200"/>
      <c r="B116" s="16"/>
      <c r="C116" s="17"/>
      <c r="D116" s="163">
        <f>SUM(D103:D115)</f>
        <v>74025</v>
      </c>
      <c r="E116" s="179">
        <f>SUM(E104)</f>
        <v>74025</v>
      </c>
    </row>
    <row r="117" spans="1:5" ht="23.25" customHeight="1">
      <c r="A117" s="285" t="s">
        <v>70</v>
      </c>
      <c r="B117" s="286"/>
      <c r="C117" s="286"/>
      <c r="D117" s="286"/>
      <c r="E117" s="287"/>
    </row>
    <row r="118" spans="1:5" ht="23.25" customHeight="1">
      <c r="A118" s="268" t="s">
        <v>317</v>
      </c>
      <c r="B118" s="269"/>
      <c r="C118" s="269"/>
      <c r="D118" s="269"/>
      <c r="E118" s="270"/>
    </row>
    <row r="119" spans="1:5" ht="23.25" customHeight="1">
      <c r="A119" s="271"/>
      <c r="B119" s="272"/>
      <c r="C119" s="272"/>
      <c r="D119" s="272"/>
      <c r="E119" s="273"/>
    </row>
    <row r="120" spans="1:5" ht="23.25" customHeight="1">
      <c r="A120" s="197" t="s">
        <v>56</v>
      </c>
      <c r="B120" s="274" t="s">
        <v>57</v>
      </c>
      <c r="C120" s="275"/>
      <c r="D120" s="274" t="s">
        <v>58</v>
      </c>
      <c r="E120" s="276"/>
    </row>
    <row r="121" spans="1:5" ht="23.25" customHeight="1">
      <c r="A121" s="14"/>
      <c r="B121" s="14"/>
      <c r="C121" s="4"/>
      <c r="D121" s="169"/>
      <c r="E121" s="159"/>
    </row>
    <row r="122" spans="1:5" ht="23.25" customHeight="1">
      <c r="A122" s="201" t="s">
        <v>138</v>
      </c>
      <c r="B122" s="271" t="s">
        <v>139</v>
      </c>
      <c r="C122" s="273"/>
      <c r="D122" s="277" t="s">
        <v>138</v>
      </c>
      <c r="E122" s="278"/>
    </row>
    <row r="129" spans="1:5" ht="23.25" customHeight="1">
      <c r="A129" s="279" t="s">
        <v>76</v>
      </c>
      <c r="B129" s="279"/>
      <c r="C129" s="279"/>
      <c r="D129" s="279"/>
      <c r="E129" s="279"/>
    </row>
    <row r="130" spans="1:5" ht="23.25" customHeight="1">
      <c r="A130" s="19" t="s">
        <v>71</v>
      </c>
      <c r="B130" s="19"/>
      <c r="C130" s="19"/>
      <c r="D130" s="155"/>
      <c r="E130" s="182" t="s">
        <v>252</v>
      </c>
    </row>
    <row r="131" spans="1:5" ht="23.25" customHeight="1">
      <c r="A131" s="280" t="s">
        <v>167</v>
      </c>
      <c r="B131" s="280"/>
      <c r="C131" s="280"/>
      <c r="D131" s="280"/>
      <c r="E131" s="171" t="s">
        <v>295</v>
      </c>
    </row>
    <row r="132" spans="1:5" ht="23.25" customHeight="1">
      <c r="A132" s="11" t="s">
        <v>135</v>
      </c>
      <c r="B132" s="11"/>
      <c r="C132" s="12"/>
      <c r="D132" s="156"/>
      <c r="E132" s="156"/>
    </row>
    <row r="133" spans="1:5" ht="23.25" customHeight="1">
      <c r="A133" s="281" t="s">
        <v>1</v>
      </c>
      <c r="B133" s="282"/>
      <c r="C133" s="10" t="s">
        <v>2</v>
      </c>
      <c r="D133" s="157"/>
      <c r="E133" s="180" t="s">
        <v>4</v>
      </c>
    </row>
    <row r="134" spans="1:5" ht="23.25" customHeight="1">
      <c r="A134" s="283"/>
      <c r="B134" s="284"/>
      <c r="C134" s="13"/>
      <c r="D134" s="167"/>
      <c r="E134" s="177"/>
    </row>
    <row r="135" spans="1:5" ht="23.25" customHeight="1">
      <c r="A135" s="268" t="s">
        <v>318</v>
      </c>
      <c r="B135" s="270"/>
      <c r="C135" s="7" t="s">
        <v>7</v>
      </c>
      <c r="D135" s="158">
        <v>2559728.15</v>
      </c>
      <c r="E135" s="177"/>
    </row>
    <row r="136" spans="1:5" ht="23.25" customHeight="1">
      <c r="A136" s="268" t="s">
        <v>319</v>
      </c>
      <c r="B136" s="270"/>
      <c r="C136" s="7" t="s">
        <v>59</v>
      </c>
      <c r="D136" s="168"/>
      <c r="E136" s="177">
        <v>2559728.15</v>
      </c>
    </row>
    <row r="137" spans="1:5" ht="23.25" customHeight="1">
      <c r="A137" s="198"/>
      <c r="B137" s="6"/>
      <c r="C137" s="7"/>
      <c r="D137" s="161"/>
      <c r="E137" s="177"/>
    </row>
    <row r="138" spans="1:5" ht="23.25" customHeight="1">
      <c r="A138" s="198"/>
      <c r="B138" s="6"/>
      <c r="C138" s="7"/>
      <c r="D138" s="161"/>
      <c r="E138" s="177"/>
    </row>
    <row r="139" spans="1:5" ht="23.25" customHeight="1">
      <c r="A139" s="198"/>
      <c r="B139" s="6"/>
      <c r="C139" s="7"/>
      <c r="D139" s="161"/>
      <c r="E139" s="177"/>
    </row>
    <row r="140" spans="1:5" ht="23.25" customHeight="1">
      <c r="A140" s="198"/>
      <c r="B140" s="6"/>
      <c r="C140" s="7"/>
      <c r="D140" s="161"/>
      <c r="E140" s="177"/>
    </row>
    <row r="141" spans="1:5" ht="23.25" customHeight="1">
      <c r="A141" s="198"/>
      <c r="B141" s="6"/>
      <c r="C141" s="7"/>
      <c r="D141" s="161"/>
      <c r="E141" s="177"/>
    </row>
    <row r="142" spans="1:5" ht="23.25" customHeight="1">
      <c r="A142" s="198"/>
      <c r="B142" s="6"/>
      <c r="C142" s="7"/>
      <c r="D142" s="161"/>
      <c r="E142" s="177"/>
    </row>
    <row r="143" spans="1:5" ht="23.25" customHeight="1">
      <c r="A143" s="198"/>
      <c r="B143" s="6"/>
      <c r="C143" s="7"/>
      <c r="D143" s="161"/>
      <c r="E143" s="177"/>
    </row>
    <row r="144" spans="1:5" ht="23.25" customHeight="1">
      <c r="A144" s="198"/>
      <c r="B144" s="6"/>
      <c r="C144" s="7"/>
      <c r="D144" s="161"/>
      <c r="E144" s="177"/>
    </row>
    <row r="145" spans="1:5" ht="23.25" customHeight="1">
      <c r="A145" s="199"/>
      <c r="B145" s="1"/>
      <c r="C145" s="26"/>
      <c r="D145" s="161"/>
      <c r="E145" s="177"/>
    </row>
    <row r="146" spans="1:5" ht="23.25" customHeight="1">
      <c r="A146" s="199"/>
      <c r="B146" s="1"/>
      <c r="C146" s="26"/>
      <c r="D146" s="161"/>
      <c r="E146" s="177"/>
    </row>
    <row r="147" spans="1:5" ht="23.25" customHeight="1">
      <c r="A147" s="199"/>
      <c r="B147" s="1"/>
      <c r="C147" s="26"/>
      <c r="D147" s="161"/>
      <c r="E147" s="177"/>
    </row>
    <row r="148" spans="1:5" ht="23.25" customHeight="1">
      <c r="A148" s="200"/>
      <c r="B148" s="16"/>
      <c r="C148" s="17"/>
      <c r="D148" s="163">
        <f>SUM(D135:D147)</f>
        <v>2559728.15</v>
      </c>
      <c r="E148" s="179">
        <f>SUM(E136)</f>
        <v>2559728.15</v>
      </c>
    </row>
    <row r="149" spans="1:5" ht="23.25" customHeight="1">
      <c r="A149" s="285" t="s">
        <v>70</v>
      </c>
      <c r="B149" s="286"/>
      <c r="C149" s="286"/>
      <c r="D149" s="286"/>
      <c r="E149" s="287"/>
    </row>
    <row r="150" spans="1:5" ht="23.25" customHeight="1">
      <c r="A150" s="268" t="s">
        <v>320</v>
      </c>
      <c r="B150" s="269"/>
      <c r="C150" s="269"/>
      <c r="D150" s="269"/>
      <c r="E150" s="270"/>
    </row>
    <row r="151" spans="1:5" ht="23.25" customHeight="1">
      <c r="A151" s="271"/>
      <c r="B151" s="272"/>
      <c r="C151" s="272"/>
      <c r="D151" s="272"/>
      <c r="E151" s="273"/>
    </row>
    <row r="152" spans="1:5" ht="23.25" customHeight="1">
      <c r="A152" s="197" t="s">
        <v>56</v>
      </c>
      <c r="B152" s="274" t="s">
        <v>57</v>
      </c>
      <c r="C152" s="275"/>
      <c r="D152" s="274" t="s">
        <v>58</v>
      </c>
      <c r="E152" s="276"/>
    </row>
    <row r="153" spans="1:5" ht="23.25" customHeight="1">
      <c r="A153" s="14"/>
      <c r="B153" s="14"/>
      <c r="C153" s="4"/>
      <c r="D153" s="169"/>
      <c r="E153" s="159"/>
    </row>
    <row r="154" spans="1:5" ht="23.25" customHeight="1">
      <c r="A154" s="201" t="s">
        <v>138</v>
      </c>
      <c r="B154" s="271" t="s">
        <v>139</v>
      </c>
      <c r="C154" s="273"/>
      <c r="D154" s="277" t="s">
        <v>138</v>
      </c>
      <c r="E154" s="278"/>
    </row>
  </sheetData>
  <sheetProtection/>
  <mergeCells count="62">
    <mergeCell ref="B90:C90"/>
    <mergeCell ref="D90:E90"/>
    <mergeCell ref="A71:B71"/>
    <mergeCell ref="A85:E85"/>
    <mergeCell ref="A86:E86"/>
    <mergeCell ref="A87:E87"/>
    <mergeCell ref="B88:C88"/>
    <mergeCell ref="D88:E88"/>
    <mergeCell ref="B56:C56"/>
    <mergeCell ref="D56:E56"/>
    <mergeCell ref="A65:E65"/>
    <mergeCell ref="A67:D67"/>
    <mergeCell ref="A69:B69"/>
    <mergeCell ref="A70:B70"/>
    <mergeCell ref="A37:B37"/>
    <mergeCell ref="A38:B38"/>
    <mergeCell ref="A39:B39"/>
    <mergeCell ref="A33:E33"/>
    <mergeCell ref="A35:D35"/>
    <mergeCell ref="B58:C58"/>
    <mergeCell ref="D58:E58"/>
    <mergeCell ref="A53:E53"/>
    <mergeCell ref="A54:E54"/>
    <mergeCell ref="A55:E55"/>
    <mergeCell ref="A22:E22"/>
    <mergeCell ref="A23:E23"/>
    <mergeCell ref="B24:C24"/>
    <mergeCell ref="D24:E24"/>
    <mergeCell ref="B26:C26"/>
    <mergeCell ref="D26:E26"/>
    <mergeCell ref="A1:E1"/>
    <mergeCell ref="A3:D3"/>
    <mergeCell ref="A5:B5"/>
    <mergeCell ref="A6:B6"/>
    <mergeCell ref="A7:B7"/>
    <mergeCell ref="A21:E21"/>
    <mergeCell ref="A8:B8"/>
    <mergeCell ref="A97:E97"/>
    <mergeCell ref="A99:D99"/>
    <mergeCell ref="A101:B101"/>
    <mergeCell ref="A102:B102"/>
    <mergeCell ref="A103:B103"/>
    <mergeCell ref="A117:E117"/>
    <mergeCell ref="A118:E118"/>
    <mergeCell ref="A119:E119"/>
    <mergeCell ref="B120:C120"/>
    <mergeCell ref="D120:E120"/>
    <mergeCell ref="B122:C122"/>
    <mergeCell ref="D122:E122"/>
    <mergeCell ref="A129:E129"/>
    <mergeCell ref="A131:D131"/>
    <mergeCell ref="A133:B133"/>
    <mergeCell ref="A134:B134"/>
    <mergeCell ref="A135:B135"/>
    <mergeCell ref="A149:E149"/>
    <mergeCell ref="A136:B136"/>
    <mergeCell ref="A150:E150"/>
    <mergeCell ref="A151:E151"/>
    <mergeCell ref="B152:C152"/>
    <mergeCell ref="D152:E152"/>
    <mergeCell ref="B154:C154"/>
    <mergeCell ref="D154:E154"/>
  </mergeCells>
  <printOptions/>
  <pageMargins left="0.67" right="0.19" top="0.78" bottom="0.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userm</dc:creator>
  <cp:keywords/>
  <dc:description/>
  <cp:lastModifiedBy>Windows User</cp:lastModifiedBy>
  <cp:lastPrinted>2012-08-14T07:53:57Z</cp:lastPrinted>
  <dcterms:created xsi:type="dcterms:W3CDTF">2006-03-02T03:54:19Z</dcterms:created>
  <dcterms:modified xsi:type="dcterms:W3CDTF">2012-09-27T08:31:01Z</dcterms:modified>
  <cp:category/>
  <cp:version/>
  <cp:contentType/>
  <cp:contentStatus/>
</cp:coreProperties>
</file>